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bjaworowska\Documents\Scanned Documents\Beata\REFERAT FINANSOWO - KSIĘGOWY\Bilans\Bilans2024\do wysłania\"/>
    </mc:Choice>
  </mc:AlternateContent>
  <bookViews>
    <workbookView xWindow="0" yWindow="0" windowWidth="28800" windowHeight="12300" tabRatio="599" firstSheet="1" activeTab="4"/>
  </bookViews>
  <sheets>
    <sheet name="BExRepositorySheet" sheetId="2" state="veryHidden" r:id="rId1"/>
    <sheet name="Bilans" sheetId="71" r:id="rId2"/>
    <sheet name="RZiS" sheetId="73" r:id="rId3"/>
    <sheet name="ZZwF" sheetId="72" r:id="rId4"/>
    <sheet name="Noty" sheetId="67" r:id="rId5"/>
  </sheets>
  <externalReferences>
    <externalReference r:id="rId6"/>
  </externalReferences>
  <definedNames>
    <definedName name="_xlnm.Print_Area" localSheetId="3">ZZwF!$A$1:$D$42</definedName>
  </definedNames>
  <calcPr calcId="162913"/>
  <customWorkbookViews>
    <customWorkbookView name="atyrakowska - Widok osobisty" guid="{17151551-8460-47BF-8C20-7FE2DB216614}" mergeInterval="0" personalView="1" maximized="1" windowWidth="1276" windowHeight="852" tabRatio="599" activeSheetId="10"/>
    <customWorkbookView name="Buczyńska Agnieszka - Widok osobisty" guid="{DE9178B7-7BAA-4669-9575-43FAD4CFD495}" mergeInterval="0" personalView="1" maximized="1" windowWidth="1596" windowHeight="665" tabRatio="599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2" l="1"/>
  <c r="C19" i="72"/>
  <c r="C8" i="72"/>
  <c r="C39" i="73"/>
  <c r="C35" i="73"/>
  <c r="C31" i="73"/>
  <c r="C27" i="73"/>
  <c r="C15" i="73"/>
  <c r="C8" i="73"/>
  <c r="C26" i="73" s="1"/>
  <c r="C34" i="73" s="1"/>
  <c r="C46" i="73" s="1"/>
  <c r="F648" i="67"/>
  <c r="D648" i="67"/>
  <c r="F642" i="67"/>
  <c r="E642" i="67"/>
  <c r="E648" i="67" s="1"/>
  <c r="D642" i="67"/>
  <c r="C642" i="67"/>
  <c r="C648" i="67" s="1"/>
  <c r="F624" i="67"/>
  <c r="E624" i="67"/>
  <c r="F621" i="67"/>
  <c r="F631" i="67" s="1"/>
  <c r="E621" i="67"/>
  <c r="E631" i="67" s="1"/>
  <c r="F615" i="67"/>
  <c r="F607" i="67"/>
  <c r="E607" i="67"/>
  <c r="F604" i="67"/>
  <c r="E604" i="67"/>
  <c r="E615" i="67" s="1"/>
  <c r="F591" i="67"/>
  <c r="E591" i="67"/>
  <c r="F587" i="67"/>
  <c r="E587" i="67"/>
  <c r="E585" i="67" s="1"/>
  <c r="E597" i="67" s="1"/>
  <c r="F585" i="67"/>
  <c r="F597" i="67" s="1"/>
  <c r="E578" i="67"/>
  <c r="F567" i="67"/>
  <c r="E567" i="67"/>
  <c r="F562" i="67"/>
  <c r="F578" i="67" s="1"/>
  <c r="E562" i="67"/>
  <c r="D556" i="67"/>
  <c r="C556" i="67"/>
  <c r="F525" i="67"/>
  <c r="E525" i="67"/>
  <c r="F522" i="67"/>
  <c r="E522" i="67"/>
  <c r="F519" i="67"/>
  <c r="F510" i="67" s="1"/>
  <c r="E519" i="67"/>
  <c r="F511" i="67"/>
  <c r="E511" i="67"/>
  <c r="E510" i="67"/>
  <c r="F497" i="67"/>
  <c r="E497" i="67"/>
  <c r="E540" i="67" s="1"/>
  <c r="C472" i="67"/>
  <c r="C466" i="67" s="1"/>
  <c r="B472" i="67"/>
  <c r="C467" i="67"/>
  <c r="B467" i="67"/>
  <c r="B466" i="67" s="1"/>
  <c r="C461" i="67"/>
  <c r="B461" i="67"/>
  <c r="C456" i="67"/>
  <c r="B456" i="67"/>
  <c r="B455" i="67" s="1"/>
  <c r="C455" i="67"/>
  <c r="D430" i="67"/>
  <c r="D421" i="67"/>
  <c r="C421" i="67"/>
  <c r="C430" i="67" s="1"/>
  <c r="I411" i="67"/>
  <c r="H411" i="67"/>
  <c r="G411" i="67"/>
  <c r="F411" i="67"/>
  <c r="E411" i="67"/>
  <c r="D411" i="67"/>
  <c r="C411" i="67"/>
  <c r="B411" i="67"/>
  <c r="H410" i="67"/>
  <c r="G410" i="67"/>
  <c r="F410" i="67"/>
  <c r="E410" i="67"/>
  <c r="D410" i="67"/>
  <c r="C410" i="67"/>
  <c r="B410" i="67"/>
  <c r="I409" i="67"/>
  <c r="I408" i="67"/>
  <c r="I410" i="67" s="1"/>
  <c r="I407" i="67"/>
  <c r="I405" i="67"/>
  <c r="I404" i="67"/>
  <c r="I403" i="67"/>
  <c r="I402" i="67"/>
  <c r="I401" i="67" s="1"/>
  <c r="H401" i="67"/>
  <c r="H406" i="67" s="1"/>
  <c r="H412" i="67" s="1"/>
  <c r="G401" i="67"/>
  <c r="G406" i="67" s="1"/>
  <c r="G412" i="67" s="1"/>
  <c r="F401" i="67"/>
  <c r="E401" i="67"/>
  <c r="D401" i="67"/>
  <c r="D406" i="67" s="1"/>
  <c r="D412" i="67" s="1"/>
  <c r="C401" i="67"/>
  <c r="B401" i="67"/>
  <c r="I400" i="67"/>
  <c r="I399" i="67"/>
  <c r="I398" i="67"/>
  <c r="I397" i="67" s="1"/>
  <c r="H397" i="67"/>
  <c r="G397" i="67"/>
  <c r="F397" i="67"/>
  <c r="F406" i="67" s="1"/>
  <c r="F412" i="67" s="1"/>
  <c r="E397" i="67"/>
  <c r="E406" i="67" s="1"/>
  <c r="E412" i="67" s="1"/>
  <c r="D397" i="67"/>
  <c r="C397" i="67"/>
  <c r="C406" i="67" s="1"/>
  <c r="C412" i="67" s="1"/>
  <c r="B397" i="67"/>
  <c r="B406" i="67" s="1"/>
  <c r="B412" i="67" s="1"/>
  <c r="I396" i="67"/>
  <c r="D377" i="67"/>
  <c r="C377" i="67"/>
  <c r="D365" i="67"/>
  <c r="C365" i="67"/>
  <c r="D357" i="67"/>
  <c r="D370" i="67" s="1"/>
  <c r="C357" i="67"/>
  <c r="C370" i="67" s="1"/>
  <c r="C349" i="67"/>
  <c r="D338" i="67"/>
  <c r="C338" i="67"/>
  <c r="D327" i="67"/>
  <c r="D349" i="67" s="1"/>
  <c r="C327" i="67"/>
  <c r="D318" i="67"/>
  <c r="D297" i="67"/>
  <c r="C297" i="67"/>
  <c r="C318" i="67" s="1"/>
  <c r="D285" i="67"/>
  <c r="C285" i="67"/>
  <c r="D269" i="67"/>
  <c r="E266" i="67"/>
  <c r="E269" i="67" s="1"/>
  <c r="D266" i="67"/>
  <c r="C266" i="67"/>
  <c r="C269" i="67" s="1"/>
  <c r="B266" i="67"/>
  <c r="B269" i="67" s="1"/>
  <c r="C261" i="67"/>
  <c r="B261" i="67"/>
  <c r="E258" i="67"/>
  <c r="E261" i="67" s="1"/>
  <c r="D258" i="67"/>
  <c r="D261" i="67" s="1"/>
  <c r="C258" i="67"/>
  <c r="B258" i="67"/>
  <c r="D244" i="67"/>
  <c r="C244" i="67"/>
  <c r="D232" i="67"/>
  <c r="C232" i="67"/>
  <c r="D228" i="67"/>
  <c r="D236" i="67" s="1"/>
  <c r="C228" i="67"/>
  <c r="C236" i="67" s="1"/>
  <c r="D224" i="67"/>
  <c r="C224" i="67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200" i="67"/>
  <c r="G199" i="67"/>
  <c r="G198" i="67"/>
  <c r="G197" i="67" s="1"/>
  <c r="F197" i="67"/>
  <c r="F218" i="67" s="1"/>
  <c r="E197" i="67"/>
  <c r="E218" i="67" s="1"/>
  <c r="D197" i="67"/>
  <c r="D218" i="67" s="1"/>
  <c r="C197" i="67"/>
  <c r="C218" i="67" s="1"/>
  <c r="G196" i="67"/>
  <c r="G195" i="67"/>
  <c r="G194" i="67"/>
  <c r="G193" i="67"/>
  <c r="G192" i="67"/>
  <c r="G191" i="67"/>
  <c r="G190" i="67"/>
  <c r="G189" i="67"/>
  <c r="G188" i="67"/>
  <c r="G218" i="67" s="1"/>
  <c r="I180" i="67"/>
  <c r="H180" i="67"/>
  <c r="G180" i="67"/>
  <c r="F180" i="67"/>
  <c r="E180" i="67"/>
  <c r="I179" i="67"/>
  <c r="I178" i="67"/>
  <c r="I177" i="67"/>
  <c r="I176" i="67"/>
  <c r="I175" i="67"/>
  <c r="G168" i="67"/>
  <c r="F168" i="67"/>
  <c r="E168" i="67"/>
  <c r="G161" i="67"/>
  <c r="F161" i="67"/>
  <c r="E161" i="67"/>
  <c r="D129" i="67"/>
  <c r="C129" i="67"/>
  <c r="I116" i="67"/>
  <c r="H116" i="67"/>
  <c r="G116" i="67"/>
  <c r="F116" i="67"/>
  <c r="E116" i="67"/>
  <c r="D116" i="67"/>
  <c r="C116" i="67"/>
  <c r="B116" i="67"/>
  <c r="D95" i="67"/>
  <c r="C95" i="67"/>
  <c r="B95" i="67"/>
  <c r="D93" i="67"/>
  <c r="C93" i="67"/>
  <c r="B93" i="67"/>
  <c r="E92" i="67"/>
  <c r="E91" i="67"/>
  <c r="E90" i="67"/>
  <c r="E95" i="67" s="1"/>
  <c r="D88" i="67"/>
  <c r="D96" i="67" s="1"/>
  <c r="B88" i="67"/>
  <c r="B96" i="67" s="1"/>
  <c r="E87" i="67"/>
  <c r="E86" i="67"/>
  <c r="E85" i="67"/>
  <c r="E84" i="67"/>
  <c r="D84" i="67"/>
  <c r="C84" i="67"/>
  <c r="B84" i="67"/>
  <c r="E83" i="67"/>
  <c r="E81" i="67" s="1"/>
  <c r="E82" i="67"/>
  <c r="D81" i="67"/>
  <c r="C81" i="67"/>
  <c r="C88" i="67" s="1"/>
  <c r="C96" i="67" s="1"/>
  <c r="B81" i="67"/>
  <c r="E80" i="67"/>
  <c r="E88" i="67" s="1"/>
  <c r="C67" i="67"/>
  <c r="C65" i="67"/>
  <c r="C57" i="67"/>
  <c r="C54" i="67"/>
  <c r="C60" i="67" s="1"/>
  <c r="C48" i="67"/>
  <c r="C45" i="67"/>
  <c r="C51" i="67" s="1"/>
  <c r="C68" i="67" s="1"/>
  <c r="H35" i="67"/>
  <c r="G35" i="67"/>
  <c r="F35" i="67"/>
  <c r="E35" i="67"/>
  <c r="D35" i="67"/>
  <c r="C35" i="67"/>
  <c r="B35" i="67"/>
  <c r="I33" i="67"/>
  <c r="H33" i="67"/>
  <c r="G33" i="67"/>
  <c r="F33" i="67"/>
  <c r="E33" i="67"/>
  <c r="D33" i="67"/>
  <c r="C33" i="67"/>
  <c r="B33" i="67"/>
  <c r="I32" i="67"/>
  <c r="I31" i="67"/>
  <c r="I30" i="67"/>
  <c r="H28" i="67"/>
  <c r="D28" i="67"/>
  <c r="I27" i="67"/>
  <c r="I26" i="67"/>
  <c r="I25" i="67" s="1"/>
  <c r="H25" i="67"/>
  <c r="G25" i="67"/>
  <c r="F25" i="67"/>
  <c r="E25" i="67"/>
  <c r="D25" i="67"/>
  <c r="C25" i="67"/>
  <c r="B25" i="67"/>
  <c r="B28" i="67" s="1"/>
  <c r="I24" i="67"/>
  <c r="I23" i="67"/>
  <c r="I21" i="67" s="1"/>
  <c r="I22" i="67"/>
  <c r="H21" i="67"/>
  <c r="G21" i="67"/>
  <c r="G28" i="67" s="1"/>
  <c r="F21" i="67"/>
  <c r="F28" i="67" s="1"/>
  <c r="E21" i="67"/>
  <c r="E28" i="67" s="1"/>
  <c r="D21" i="67"/>
  <c r="C21" i="67"/>
  <c r="C28" i="67" s="1"/>
  <c r="B21" i="67"/>
  <c r="I20" i="67"/>
  <c r="I28" i="67" s="1"/>
  <c r="B18" i="67"/>
  <c r="I17" i="67"/>
  <c r="I16" i="67"/>
  <c r="I15" i="67" s="1"/>
  <c r="H15" i="67"/>
  <c r="H18" i="67" s="1"/>
  <c r="H36" i="67" s="1"/>
  <c r="G15" i="67"/>
  <c r="F15" i="67"/>
  <c r="E15" i="67"/>
  <c r="D15" i="67"/>
  <c r="C15" i="67"/>
  <c r="B15" i="67"/>
  <c r="I14" i="67"/>
  <c r="I13" i="67"/>
  <c r="I11" i="67" s="1"/>
  <c r="I12" i="67"/>
  <c r="H11" i="67"/>
  <c r="G11" i="67"/>
  <c r="G18" i="67" s="1"/>
  <c r="F11" i="67"/>
  <c r="F18" i="67" s="1"/>
  <c r="E11" i="67"/>
  <c r="E18" i="67" s="1"/>
  <c r="D11" i="67"/>
  <c r="D18" i="67" s="1"/>
  <c r="D36" i="67" s="1"/>
  <c r="C11" i="67"/>
  <c r="C18" i="67" s="1"/>
  <c r="C36" i="67" s="1"/>
  <c r="B11" i="67"/>
  <c r="I10" i="67"/>
  <c r="I18" i="67" s="1"/>
  <c r="I36" i="67" s="1"/>
  <c r="F31" i="71"/>
  <c r="F19" i="71"/>
  <c r="F10" i="71"/>
  <c r="F8" i="71" s="1"/>
  <c r="B39" i="71"/>
  <c r="B33" i="71"/>
  <c r="B27" i="71" s="1"/>
  <c r="B28" i="71"/>
  <c r="B21" i="71"/>
  <c r="B11" i="71"/>
  <c r="B10" i="71" s="1"/>
  <c r="B8" i="71" s="1"/>
  <c r="B36" i="67" l="1"/>
  <c r="F540" i="67"/>
  <c r="E96" i="67"/>
  <c r="E36" i="67"/>
  <c r="F36" i="67"/>
  <c r="I406" i="67"/>
  <c r="I412" i="67" s="1"/>
  <c r="G36" i="67"/>
  <c r="I35" i="67"/>
  <c r="E93" i="67"/>
  <c r="D30" i="72"/>
  <c r="D34" i="72" s="1"/>
  <c r="C34" i="72"/>
  <c r="G34" i="72" s="1"/>
  <c r="G10" i="71"/>
  <c r="G8" i="71" s="1"/>
  <c r="G48" i="71" s="1"/>
  <c r="G33" i="72"/>
  <c r="G32" i="72"/>
  <c r="G31" i="72"/>
  <c r="G29" i="72"/>
  <c r="G28" i="72"/>
  <c r="G27" i="72"/>
  <c r="G26" i="72"/>
  <c r="G25" i="72"/>
  <c r="G24" i="72"/>
  <c r="G23" i="72"/>
  <c r="G22" i="72"/>
  <c r="G21" i="72"/>
  <c r="G20" i="72"/>
  <c r="D19" i="72"/>
  <c r="G19" i="72"/>
  <c r="G18" i="72"/>
  <c r="G17" i="72"/>
  <c r="G16" i="72"/>
  <c r="G15" i="72"/>
  <c r="G14" i="72"/>
  <c r="G13" i="72"/>
  <c r="G12" i="72"/>
  <c r="G11" i="72"/>
  <c r="G10" i="72"/>
  <c r="G9" i="72"/>
  <c r="D8" i="72"/>
  <c r="G8" i="72"/>
  <c r="G7" i="72"/>
  <c r="D39" i="73"/>
  <c r="D35" i="73"/>
  <c r="D31" i="73"/>
  <c r="D27" i="73"/>
  <c r="D15" i="73"/>
  <c r="D8" i="73"/>
  <c r="C39" i="71"/>
  <c r="C33" i="71"/>
  <c r="G31" i="71"/>
  <c r="C28" i="71"/>
  <c r="C21" i="71"/>
  <c r="G19" i="71"/>
  <c r="C11" i="71"/>
  <c r="C10" i="71" s="1"/>
  <c r="C8" i="71" s="1"/>
  <c r="C49" i="73" l="1"/>
  <c r="D26" i="73"/>
  <c r="D34" i="73" s="1"/>
  <c r="D46" i="73" s="1"/>
  <c r="D49" i="73" s="1"/>
  <c r="C27" i="71"/>
  <c r="C48" i="71" s="1"/>
  <c r="B48" i="71"/>
  <c r="G30" i="72"/>
  <c r="F48" i="71"/>
</calcChain>
</file>

<file path=xl/sharedStrings.xml><?xml version="1.0" encoding="utf-8"?>
<sst xmlns="http://schemas.openxmlformats.org/spreadsheetml/2006/main" count="834" uniqueCount="599">
  <si>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</si>
  <si>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</si>
  <si>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</si>
  <si>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</si>
  <si>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</si>
  <si>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</si>
  <si>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</si>
  <si>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</si>
  <si>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</si>
  <si>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</si>
  <si>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</si>
  <si>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</si>
  <si>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</si>
  <si>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</si>
  <si>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</si>
  <si>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</si>
  <si>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</si>
  <si>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</si>
  <si>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</si>
  <si>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</si>
  <si>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</si>
  <si>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</si>
  <si>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</si>
  <si>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012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</si>
  <si>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</si>
  <si>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</si>
  <si>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</si>
  <si>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</si>
  <si>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</si>
  <si>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</si>
  <si>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</si>
  <si>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</si>
  <si>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</si>
  <si>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</si>
  <si>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</si>
  <si>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</si>
  <si>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</si>
  <si>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</si>
  <si>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</si>
  <si>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</si>
  <si>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</si>
  <si>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</si>
  <si>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</si>
  <si>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</si>
  <si>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</si>
  <si>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</si>
  <si>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</si>
  <si>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</si>
  <si>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</si>
  <si>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</si>
  <si>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</si>
  <si>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</si>
  <si>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</si>
  <si>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</si>
  <si>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</si>
  <si>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</si>
  <si>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</si>
  <si>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</si>
  <si>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</si>
  <si>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</si>
  <si>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</si>
  <si>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</si>
  <si>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</si>
  <si>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</si>
  <si>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</si>
  <si>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</si>
  <si>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</si>
  <si>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</si>
  <si>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</si>
  <si>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</si>
  <si>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</si>
  <si>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</si>
  <si>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</si>
  <si>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</si>
  <si>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</si>
  <si>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</si>
  <si>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</si>
  <si>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</si>
  <si>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</si>
  <si>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</si>
  <si>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</si>
  <si>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</si>
  <si>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</si>
  <si>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</si>
  <si>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</si>
  <si>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</si>
  <si>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</si>
  <si>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</si>
  <si>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</si>
  <si>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</si>
  <si>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</si>
  <si>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</si>
  <si>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</si>
  <si>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</si>
  <si>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</si>
  <si>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</si>
  <si>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</si>
  <si>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</si>
  <si>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</si>
  <si>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</si>
  <si>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</si>
  <si>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</si>
  <si>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</si>
  <si>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</si>
  <si>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</si>
  <si>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</si>
  <si>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</si>
  <si>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</si>
  <si>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</si>
  <si>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</si>
  <si>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</si>
  <si>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</si>
  <si>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</si>
  <si>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</si>
  <si>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</si>
  <si>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</si>
  <si>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</si>
  <si>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</si>
  <si>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</si>
  <si>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</si>
  <si>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</si>
  <si>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</si>
  <si>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</si>
  <si>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</si>
  <si>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</si>
  <si>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</si>
  <si>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</si>
  <si>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</si>
  <si>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</si>
  <si>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</si>
  <si>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</si>
  <si>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</si>
  <si>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</si>
  <si>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</si>
  <si>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</si>
  <si>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</si>
  <si>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</si>
  <si>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</si>
  <si>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</si>
  <si>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AKTYWA</t>
  </si>
  <si>
    <t>Razem:</t>
  </si>
  <si>
    <t>PASYWA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</si>
  <si>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</si>
  <si>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</si>
  <si>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</si>
  <si>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</si>
  <si>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</si>
  <si>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</si>
  <si>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</si>
  <si>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080</t>
  </si>
  <si>
    <t>B. AKTYWA OBROTOWE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</si>
  <si>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</si>
  <si>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</si>
  <si>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</si>
  <si>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</si>
  <si>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</si>
  <si>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</si>
  <si>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</si>
  <si>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</si>
  <si>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</si>
  <si>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</si>
  <si>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</si>
  <si>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</si>
  <si>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</si>
  <si>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</si>
  <si>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</si>
  <si>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</si>
  <si>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</si>
  <si>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</si>
  <si>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</si>
  <si>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</si>
  <si>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</si>
  <si>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</si>
  <si>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</si>
  <si>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</si>
  <si>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</si>
  <si>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</si>
  <si>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</si>
  <si>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</si>
  <si>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</si>
  <si>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</si>
  <si>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</si>
  <si>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</si>
  <si>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</si>
  <si>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</si>
  <si>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</si>
  <si>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</si>
  <si>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</si>
  <si>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</si>
  <si>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</si>
  <si>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</si>
  <si>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</si>
  <si>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</si>
  <si>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</si>
  <si>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</si>
  <si>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</si>
  <si>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</si>
  <si>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</si>
  <si>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</si>
  <si>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</si>
  <si>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</si>
  <si>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</si>
  <si>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</si>
  <si>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</si>
  <si>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</si>
  <si>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</si>
  <si>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</si>
  <si>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</si>
  <si>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</si>
  <si>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</si>
  <si>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</si>
  <si>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</si>
  <si>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</si>
  <si>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</si>
  <si>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</si>
  <si>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</si>
  <si>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</si>
  <si>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</si>
  <si>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</si>
  <si>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</si>
  <si>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</si>
  <si>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</si>
  <si>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</si>
  <si>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</si>
  <si>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</si>
  <si>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</si>
  <si>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</si>
  <si>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</si>
  <si>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</si>
  <si>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</si>
  <si>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</si>
  <si>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</si>
  <si>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</si>
  <si>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</si>
  <si>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</si>
  <si>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</si>
  <si>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</si>
  <si>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</si>
  <si>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</si>
  <si>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</si>
  <si>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</si>
  <si>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</si>
  <si>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</si>
  <si>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</si>
  <si>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</si>
  <si>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</si>
  <si>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</si>
  <si>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</si>
  <si>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</si>
  <si>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</si>
  <si>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</si>
  <si>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</si>
  <si>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</si>
  <si>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</si>
  <si>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</si>
  <si>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</si>
  <si>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</si>
  <si>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</si>
  <si>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</si>
  <si>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</si>
  <si>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</si>
  <si>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</si>
  <si>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</si>
  <si>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</si>
  <si>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</si>
  <si>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</si>
  <si>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</si>
  <si>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</si>
  <si>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</si>
  <si>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</si>
  <si>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</si>
  <si>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</si>
  <si>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</si>
  <si>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</si>
  <si>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</si>
  <si>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</si>
  <si>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</si>
  <si>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</si>
  <si>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</si>
  <si>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</si>
  <si>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</si>
  <si>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</si>
  <si>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</si>
  <si>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</si>
  <si>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</si>
  <si>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</si>
  <si>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</si>
  <si>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</si>
  <si>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</si>
  <si>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</si>
  <si>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</si>
  <si>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</si>
  <si>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</si>
  <si>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</si>
  <si>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</si>
  <si>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</si>
  <si>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</si>
  <si>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</si>
  <si>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</si>
  <si>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</si>
  <si>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</si>
  <si>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</si>
  <si>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</si>
  <si>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</si>
  <si>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</si>
  <si>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</si>
  <si>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</si>
  <si>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</si>
  <si>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</si>
  <si>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</si>
  <si>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</si>
  <si>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</si>
  <si>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</si>
  <si>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</si>
  <si>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</si>
  <si>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</si>
  <si>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</si>
  <si>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</si>
  <si>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</si>
  <si>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</si>
  <si>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</si>
  <si>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</si>
  <si>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</si>
  <si>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</si>
  <si>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</si>
  <si>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</si>
  <si>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</si>
  <si>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</si>
  <si>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</si>
  <si>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</si>
  <si>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</si>
  <si>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</si>
  <si>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</si>
  <si>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</si>
  <si>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</si>
  <si>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</si>
  <si>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</si>
  <si>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</si>
  <si>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</si>
  <si>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</si>
  <si>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</si>
  <si>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</si>
  <si>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</si>
  <si>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</si>
  <si>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</si>
  <si>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</si>
  <si>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</si>
  <si>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</si>
  <si>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</si>
  <si>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</si>
  <si>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</si>
  <si>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</si>
  <si>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</si>
  <si>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</si>
  <si>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</si>
  <si>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</si>
  <si>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</si>
  <si>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</si>
  <si>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</si>
  <si>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</si>
  <si>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</si>
  <si>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</si>
  <si>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</si>
  <si>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</si>
  <si>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</si>
  <si>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</si>
  <si>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</si>
  <si>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</si>
  <si>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</si>
  <si>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</si>
  <si>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</si>
  <si>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</si>
  <si>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</si>
  <si>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</si>
  <si>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</si>
  <si>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</si>
  <si>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</si>
  <si>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</si>
  <si>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</si>
  <si>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</si>
  <si>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</si>
  <si>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</si>
  <si>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</si>
  <si>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</si>
  <si>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</si>
  <si>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</si>
  <si>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</si>
  <si>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</si>
  <si>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</si>
  <si>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</si>
  <si>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</si>
  <si>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</si>
  <si>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</si>
  <si>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</si>
  <si>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</si>
  <si>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</si>
  <si>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</si>
  <si>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</si>
  <si>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</si>
  <si>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</si>
  <si>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</si>
  <si>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</si>
  <si>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</si>
  <si>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</si>
  <si>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</si>
  <si>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</si>
  <si>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</si>
  <si>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</si>
  <si>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</si>
  <si>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</si>
  <si>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</si>
  <si>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</si>
  <si>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</si>
  <si>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</si>
  <si>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</si>
  <si>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</si>
  <si>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</si>
  <si>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</si>
  <si>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</si>
  <si>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</si>
  <si>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</si>
  <si>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</si>
  <si>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</si>
  <si>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</si>
  <si>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</si>
  <si>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</si>
  <si>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</si>
  <si>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 xml:space="preserve">Nazwa i adres jednostki sprawozdawczej                                 </t>
  </si>
  <si>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</si>
  <si>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</si>
  <si>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</si>
  <si>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t>A. AKTYWA TRWAŁE</t>
  </si>
  <si>
    <t>A. FUNDUSZ</t>
  </si>
  <si>
    <t>I. Wartości niematerialne i prawne</t>
  </si>
  <si>
    <t>020-071</t>
  </si>
  <si>
    <t>I. Fundusz jednostki</t>
  </si>
  <si>
    <t>II. Rzeczowe aktywa trwałe</t>
  </si>
  <si>
    <t>II. Wynik finansowy netto (+/-)</t>
  </si>
  <si>
    <t>1. Środki trwałe</t>
  </si>
  <si>
    <t>011-071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</si>
  <si>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</si>
  <si>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</si>
  <si>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</si>
  <si>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</si>
  <si>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</si>
  <si>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</si>
  <si>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</si>
  <si>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</si>
  <si>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</si>
  <si>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</si>
  <si>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</si>
  <si>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</si>
  <si>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</si>
  <si>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</si>
  <si>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II. Zobowiązania krótkoterminowe</t>
  </si>
  <si>
    <t>III. Należności długoterminowe</t>
  </si>
  <si>
    <t>226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</si>
  <si>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</si>
  <si>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</si>
  <si>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</si>
  <si>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</si>
  <si>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</si>
  <si>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</si>
  <si>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</si>
  <si>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</si>
  <si>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</si>
  <si>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</si>
  <si>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</si>
  <si>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</si>
  <si>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</si>
  <si>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</si>
  <si>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</si>
  <si>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</si>
  <si>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</si>
  <si>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</si>
  <si>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</si>
  <si>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</si>
  <si>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</si>
  <si>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300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</si>
  <si>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</si>
  <si>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</si>
  <si>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</si>
  <si>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</si>
  <si>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</si>
  <si>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</si>
  <si>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201/Wn</t>
  </si>
  <si>
    <t>2. Należności od budżetów</t>
  </si>
  <si>
    <t>225/Wn</t>
  </si>
  <si>
    <t>3. Należności z tytułu ubezpieczeń i innych świadczeń</t>
  </si>
  <si>
    <t>4. Pozostałe należności</t>
  </si>
  <si>
    <t>(221,224,235,240,243,280)-290</t>
  </si>
  <si>
    <t>5. Rozliczenia z tytułu środków na wydatki budżetowe i z tytułu dochodów budżetowych</t>
  </si>
  <si>
    <t>III. Krótkoterminowe aktywa finansowe</t>
  </si>
  <si>
    <t>101-130</t>
  </si>
  <si>
    <t>1. Środki pieniężne w kasie</t>
  </si>
  <si>
    <t>101</t>
  </si>
  <si>
    <t>2. Środki pieniężne na rachunkach bankowych</t>
  </si>
  <si>
    <t>130,135</t>
  </si>
  <si>
    <t>3. Środki pieniężne państwowego funduszu celowego</t>
  </si>
  <si>
    <t>4. Inne środki pieniężne</t>
  </si>
  <si>
    <t>139</t>
  </si>
  <si>
    <t>5. Akcje lub udziały</t>
  </si>
  <si>
    <t>6. Inne papiery wartościowe</t>
  </si>
  <si>
    <t>7. Inne krótkoterminowe aktywa finansowe</t>
  </si>
  <si>
    <t>IV. Rozliczenie międzyokresowe</t>
  </si>
  <si>
    <t>640</t>
  </si>
  <si>
    <t>SUMA AKTYWÓW</t>
  </si>
  <si>
    <t>SUMA PASYWÓW</t>
  </si>
  <si>
    <t>....................................................</t>
  </si>
  <si>
    <t xml:space="preserve">Nazwa i adres jednostki sprawozdawczej                     </t>
  </si>
  <si>
    <t xml:space="preserve">Rachunek zysków i strat jednostki </t>
  </si>
  <si>
    <t>Adresat:</t>
  </si>
  <si>
    <t>(wariant porównawczy)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</si>
  <si>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</si>
  <si>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</si>
  <si>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</si>
  <si>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</si>
  <si>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</si>
  <si>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</si>
  <si>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</si>
  <si>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</si>
  <si>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</si>
  <si>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</si>
  <si>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</si>
  <si>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</si>
  <si>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</si>
  <si>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</si>
  <si>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</si>
  <si>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</si>
  <si>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</si>
  <si>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</si>
  <si>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</si>
  <si>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</si>
  <si>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</si>
  <si>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</si>
  <si>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</si>
  <si>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</si>
  <si>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</si>
  <si>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</si>
  <si>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</si>
  <si>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</si>
  <si>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</si>
  <si>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</si>
  <si>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</si>
  <si>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</si>
  <si>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</si>
  <si>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</si>
  <si>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</si>
  <si>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</si>
  <si>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</si>
  <si>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</si>
  <si>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</si>
  <si>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</si>
  <si>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</si>
  <si>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</si>
  <si>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</si>
  <si>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</si>
  <si>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</si>
  <si>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</si>
  <si>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</si>
  <si>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Nazwa i adres jednostki sprawozdawczej</t>
  </si>
  <si>
    <t>Zestawienie zmian w funduszu jednostki</t>
  </si>
  <si>
    <t>REGON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</si>
  <si>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</si>
  <si>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</si>
  <si>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</si>
  <si>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</si>
  <si>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</si>
  <si>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</si>
  <si>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</si>
  <si>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</si>
  <si>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</si>
  <si>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</si>
  <si>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</si>
  <si>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</si>
  <si>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</si>
  <si>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</si>
  <si>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</si>
  <si>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</si>
  <si>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</si>
  <si>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</si>
  <si>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</si>
  <si>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</si>
  <si>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</si>
  <si>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</si>
  <si>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</si>
  <si>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</si>
  <si>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</si>
  <si>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</si>
  <si>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</si>
  <si>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</si>
  <si>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.................................................</t>
  </si>
  <si>
    <r>
      <t>REGON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</si>
  <si>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>D. Zobowiązania i rezerwy na zobowiązania</t>
    </r>
    <r>
      <rPr>
        <sz val="10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</si>
  <si>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0"/>
        <color theme="1"/>
        <rFont val="Calibri"/>
        <family val="2"/>
        <charset val="238"/>
        <scheme val="minor"/>
      </rPr>
      <t>I. Zobowiązania długoterminowe</t>
    </r>
  </si>
  <si>
    <t>sporządzony na dzień 31.12.2024 r.</t>
  </si>
  <si>
    <t>Miejskie Przedsiebiorstwo Wodociągów i Kanalizacji</t>
  </si>
  <si>
    <t>sporządzony na dzień 31.12.2024r.</t>
  </si>
  <si>
    <t>sporządzone na dzień  31.12.2024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</si>
</sst>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60" x14ac:knownFonts="1">
    <font>
      <sz val="10"/>
      <name val="Arial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trike/>
      <sz val="10"/>
      <name val="Calibri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3" fillId="25" borderId="0" applyNumberFormat="0" applyBorder="0" applyAlignment="0" applyProtection="0"/>
    <xf numFmtId="0" fontId="5" fillId="16" borderId="0" applyNumberFormat="0" applyBorder="0" applyAlignment="0" applyProtection="0"/>
    <xf numFmtId="0" fontId="6" fillId="28" borderId="1" applyNumberFormat="0" applyAlignment="0" applyProtection="0"/>
    <xf numFmtId="0" fontId="7" fillId="17" borderId="2" applyNumberFormat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5" borderId="1" applyNumberFormat="0" applyAlignment="0" applyProtection="0"/>
    <xf numFmtId="0" fontId="15" fillId="0" borderId="7" applyNumberFormat="0" applyFill="0" applyAlignment="0" applyProtection="0"/>
    <xf numFmtId="0" fontId="16" fillId="25" borderId="0" applyNumberFormat="0" applyBorder="0" applyAlignment="0" applyProtection="0"/>
    <xf numFmtId="0" fontId="20" fillId="0" borderId="0"/>
    <xf numFmtId="0" fontId="1" fillId="0" borderId="0"/>
    <xf numFmtId="0" fontId="8" fillId="0" borderId="0"/>
    <xf numFmtId="0" fontId="1" fillId="0" borderId="0"/>
    <xf numFmtId="0" fontId="8" fillId="24" borderId="8" applyNumberFormat="0" applyFont="0" applyAlignment="0" applyProtection="0"/>
    <xf numFmtId="0" fontId="17" fillId="28" borderId="3" applyNumberFormat="0" applyAlignment="0" applyProtection="0"/>
    <xf numFmtId="4" fontId="18" fillId="34" borderId="9" applyNumberFormat="0" applyProtection="0">
      <alignment vertical="center"/>
    </xf>
    <xf numFmtId="4" fontId="19" fillId="34" borderId="9" applyNumberFormat="0" applyProtection="0">
      <alignment vertical="center"/>
    </xf>
    <xf numFmtId="4" fontId="18" fillId="34" borderId="9" applyNumberFormat="0" applyProtection="0">
      <alignment horizontal="left" vertical="center" indent="1"/>
    </xf>
    <xf numFmtId="0" fontId="18" fillId="34" borderId="9" applyNumberFormat="0" applyProtection="0">
      <alignment horizontal="left" vertical="top" indent="1"/>
    </xf>
    <xf numFmtId="4" fontId="18" fillId="2" borderId="0" applyNumberFormat="0" applyProtection="0">
      <alignment horizontal="left" vertical="center" indent="1"/>
    </xf>
    <xf numFmtId="4" fontId="20" fillId="7" borderId="9" applyNumberFormat="0" applyProtection="0">
      <alignment horizontal="right" vertical="center"/>
    </xf>
    <xf numFmtId="4" fontId="20" fillId="3" borderId="9" applyNumberFormat="0" applyProtection="0">
      <alignment horizontal="right" vertical="center"/>
    </xf>
    <xf numFmtId="4" fontId="20" fillId="26" borderId="9" applyNumberFormat="0" applyProtection="0">
      <alignment horizontal="right" vertical="center"/>
    </xf>
    <xf numFmtId="4" fontId="20" fillId="27" borderId="9" applyNumberFormat="0" applyProtection="0">
      <alignment horizontal="right" vertical="center"/>
    </xf>
    <xf numFmtId="4" fontId="20" fillId="35" borderId="9" applyNumberFormat="0" applyProtection="0">
      <alignment horizontal="right" vertical="center"/>
    </xf>
    <xf numFmtId="4" fontId="20" fillId="36" borderId="9" applyNumberFormat="0" applyProtection="0">
      <alignment horizontal="right" vertical="center"/>
    </xf>
    <xf numFmtId="4" fontId="20" fillId="9" borderId="9" applyNumberFormat="0" applyProtection="0">
      <alignment horizontal="right" vertical="center"/>
    </xf>
    <xf numFmtId="4" fontId="20" fillId="29" borderId="9" applyNumberFormat="0" applyProtection="0">
      <alignment horizontal="right" vertical="center"/>
    </xf>
    <xf numFmtId="4" fontId="20" fillId="37" borderId="9" applyNumberFormat="0" applyProtection="0">
      <alignment horizontal="right" vertical="center"/>
    </xf>
    <xf numFmtId="4" fontId="18" fillId="38" borderId="10" applyNumberFormat="0" applyProtection="0">
      <alignment horizontal="left" vertical="center" indent="1"/>
    </xf>
    <xf numFmtId="4" fontId="20" fillId="39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0" fillId="2" borderId="9" applyNumberFormat="0" applyProtection="0">
      <alignment horizontal="right" vertical="center"/>
    </xf>
    <xf numFmtId="4" fontId="22" fillId="39" borderId="0" applyNumberFormat="0" applyProtection="0">
      <alignment horizontal="left" vertical="center" indent="1"/>
    </xf>
    <xf numFmtId="4" fontId="22" fillId="2" borderId="0" applyNumberFormat="0" applyProtection="0">
      <alignment horizontal="left" vertical="center" indent="1"/>
    </xf>
    <xf numFmtId="0" fontId="8" fillId="8" borderId="9" applyNumberFormat="0" applyProtection="0">
      <alignment horizontal="left" vertical="center" indent="1"/>
    </xf>
    <xf numFmtId="0" fontId="8" fillId="8" borderId="9" applyNumberFormat="0" applyProtection="0">
      <alignment horizontal="left" vertical="top" indent="1"/>
    </xf>
    <xf numFmtId="0" fontId="8" fillId="2" borderId="9" applyNumberFormat="0" applyProtection="0">
      <alignment horizontal="left" vertical="center" indent="1"/>
    </xf>
    <xf numFmtId="0" fontId="8" fillId="2" borderId="9" applyNumberFormat="0" applyProtection="0">
      <alignment horizontal="left" vertical="top" indent="1"/>
    </xf>
    <xf numFmtId="0" fontId="8" fillId="6" borderId="9" applyNumberFormat="0" applyProtection="0">
      <alignment horizontal="left" vertical="center" indent="1"/>
    </xf>
    <xf numFmtId="0" fontId="8" fillId="6" borderId="9" applyNumberFormat="0" applyProtection="0">
      <alignment horizontal="left" vertical="top" indent="1"/>
    </xf>
    <xf numFmtId="0" fontId="8" fillId="39" borderId="9" applyNumberFormat="0" applyProtection="0">
      <alignment horizontal="left" vertical="center" indent="1"/>
    </xf>
    <xf numFmtId="0" fontId="8" fillId="39" borderId="9" applyNumberFormat="0" applyProtection="0">
      <alignment horizontal="left" vertical="top" indent="1"/>
    </xf>
    <xf numFmtId="0" fontId="8" fillId="5" borderId="11" applyNumberFormat="0">
      <protection locked="0"/>
    </xf>
    <xf numFmtId="4" fontId="20" fillId="4" borderId="9" applyNumberFormat="0" applyProtection="0">
      <alignment vertical="center"/>
    </xf>
    <xf numFmtId="4" fontId="23" fillId="4" borderId="9" applyNumberFormat="0" applyProtection="0">
      <alignment vertical="center"/>
    </xf>
    <xf numFmtId="4" fontId="20" fillId="4" borderId="9" applyNumberFormat="0" applyProtection="0">
      <alignment horizontal="left" vertical="center" indent="1"/>
    </xf>
    <xf numFmtId="0" fontId="20" fillId="4" borderId="9" applyNumberFormat="0" applyProtection="0">
      <alignment horizontal="left" vertical="top" indent="1"/>
    </xf>
    <xf numFmtId="4" fontId="20" fillId="39" borderId="9" applyNumberFormat="0" applyProtection="0">
      <alignment horizontal="right" vertical="center"/>
    </xf>
    <xf numFmtId="4" fontId="23" fillId="39" borderId="9" applyNumberFormat="0" applyProtection="0">
      <alignment horizontal="right" vertical="center"/>
    </xf>
    <xf numFmtId="4" fontId="20" fillId="2" borderId="9" applyNumberFormat="0" applyProtection="0">
      <alignment horizontal="left" vertical="center" indent="1"/>
    </xf>
    <xf numFmtId="0" fontId="20" fillId="2" borderId="9" applyNumberFormat="0" applyProtection="0">
      <alignment horizontal="left" vertical="top" indent="1"/>
    </xf>
    <xf numFmtId="4" fontId="24" fillId="40" borderId="0" applyNumberFormat="0" applyProtection="0">
      <alignment horizontal="left" vertical="center" indent="1"/>
    </xf>
    <xf numFmtId="4" fontId="25" fillId="39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9" fillId="0" borderId="12" applyNumberFormat="0" applyFill="0" applyAlignment="0" applyProtection="0"/>
    <xf numFmtId="164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962">
    <xf numFmtId="0" fontId="0" fillId="0" borderId="0" xfId="0"/>
    <xf numFmtId="0" fontId="31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4" fontId="33" fillId="0" borderId="0" xfId="0" applyNumberFormat="1" applyFont="1" applyAlignment="1">
      <alignment vertical="center"/>
    </xf>
    <xf numFmtId="0" fontId="45" fillId="0" borderId="13" xfId="0" applyFont="1" applyFill="1" applyBorder="1" applyAlignment="1">
      <alignment horizontal="center" wrapText="1"/>
    </xf>
    <xf numFmtId="0" fontId="45" fillId="0" borderId="14" xfId="0" applyFont="1" applyFill="1" applyBorder="1" applyAlignment="1">
      <alignment horizontal="center" wrapText="1"/>
    </xf>
    <xf numFmtId="0" fontId="31" fillId="0" borderId="0" xfId="0" applyFont="1" applyAlignment="1">
      <alignment vertical="center"/>
    </xf>
    <xf numFmtId="4" fontId="45" fillId="0" borderId="81" xfId="0" applyNumberFormat="1" applyFont="1" applyFill="1" applyBorder="1" applyAlignment="1">
      <alignment horizontal="right"/>
    </xf>
    <xf numFmtId="4" fontId="45" fillId="0" borderId="82" xfId="0" applyNumberFormat="1" applyFont="1" applyFill="1" applyBorder="1" applyAlignment="1">
      <alignment horizontal="right"/>
    </xf>
    <xf numFmtId="0" fontId="45" fillId="0" borderId="83" xfId="0" applyFont="1" applyFill="1" applyBorder="1"/>
    <xf numFmtId="4" fontId="45" fillId="0" borderId="11" xfId="0" applyNumberFormat="1" applyFont="1" applyFill="1" applyBorder="1" applyAlignment="1">
      <alignment horizontal="right"/>
    </xf>
    <xf numFmtId="4" fontId="45" fillId="0" borderId="84" xfId="0" applyNumberFormat="1" applyFont="1" applyFill="1" applyBorder="1" applyAlignment="1">
      <alignment horizontal="right"/>
    </xf>
    <xf numFmtId="0" fontId="45" fillId="42" borderId="83" xfId="0" applyFont="1" applyFill="1" applyBorder="1"/>
    <xf numFmtId="4" fontId="45" fillId="42" borderId="81" xfId="0" applyNumberFormat="1" applyFont="1" applyFill="1" applyBorder="1" applyAlignment="1">
      <alignment horizontal="right"/>
    </xf>
    <xf numFmtId="4" fontId="45" fillId="42" borderId="82" xfId="0" applyNumberFormat="1" applyFont="1" applyFill="1" applyBorder="1" applyAlignment="1">
      <alignment horizontal="right"/>
    </xf>
    <xf numFmtId="0" fontId="45" fillId="42" borderId="85" xfId="0" applyFont="1" applyFill="1" applyBorder="1"/>
    <xf numFmtId="4" fontId="45" fillId="42" borderId="86" xfId="0" applyNumberFormat="1" applyFont="1" applyFill="1" applyBorder="1" applyAlignment="1">
      <alignment horizontal="right"/>
    </xf>
    <xf numFmtId="4" fontId="45" fillId="42" borderId="87" xfId="0" applyNumberFormat="1" applyFont="1" applyFill="1" applyBorder="1" applyAlignment="1">
      <alignment horizontal="right"/>
    </xf>
    <xf numFmtId="0" fontId="46" fillId="0" borderId="0" xfId="0" applyFont="1" applyFill="1" applyBorder="1"/>
    <xf numFmtId="4" fontId="45" fillId="0" borderId="0" xfId="0" applyNumberFormat="1" applyFont="1" applyFill="1" applyBorder="1" applyAlignment="1">
      <alignment horizontal="right"/>
    </xf>
    <xf numFmtId="0" fontId="47" fillId="0" borderId="0" xfId="0" applyFont="1" applyAlignment="1">
      <alignment horizontal="left"/>
    </xf>
    <xf numFmtId="0" fontId="31" fillId="0" borderId="0" xfId="0" applyFont="1"/>
    <xf numFmtId="4" fontId="45" fillId="43" borderId="88" xfId="0" applyNumberFormat="1" applyFont="1" applyFill="1" applyBorder="1" applyAlignment="1">
      <alignment horizontal="right"/>
    </xf>
    <xf numFmtId="4" fontId="45" fillId="44" borderId="88" xfId="0" applyNumberFormat="1" applyFont="1" applyFill="1" applyBorder="1" applyAlignment="1">
      <alignment horizontal="right"/>
    </xf>
    <xf numFmtId="4" fontId="45" fillId="44" borderId="89" xfId="0" applyNumberFormat="1" applyFont="1" applyFill="1" applyBorder="1" applyAlignment="1">
      <alignment horizontal="right"/>
    </xf>
    <xf numFmtId="4" fontId="45" fillId="0" borderId="88" xfId="0" applyNumberFormat="1" applyFont="1" applyFill="1" applyBorder="1" applyAlignment="1">
      <alignment horizontal="right"/>
    </xf>
    <xf numFmtId="4" fontId="45" fillId="43" borderId="90" xfId="0" applyNumberFormat="1" applyFont="1" applyFill="1" applyBorder="1" applyAlignment="1">
      <alignment horizontal="right"/>
    </xf>
    <xf numFmtId="0" fontId="31" fillId="0" borderId="0" xfId="40" applyFont="1" applyFill="1" applyAlignment="1" applyProtection="1">
      <alignment vertical="center" wrapText="1"/>
    </xf>
    <xf numFmtId="0" fontId="31" fillId="0" borderId="0" xfId="40" applyFont="1" applyFill="1" applyAlignment="1" applyProtection="1">
      <alignment vertical="center"/>
    </xf>
    <xf numFmtId="0" fontId="32" fillId="42" borderId="15" xfId="40" applyFont="1" applyFill="1" applyBorder="1" applyAlignment="1" applyProtection="1">
      <alignment horizontal="center" vertical="center" wrapText="1"/>
    </xf>
    <xf numFmtId="4" fontId="32" fillId="42" borderId="15" xfId="40" applyNumberFormat="1" applyFont="1" applyFill="1" applyBorder="1" applyAlignment="1" applyProtection="1">
      <alignment horizontal="center" vertical="center" wrapText="1"/>
    </xf>
    <xf numFmtId="0" fontId="32" fillId="42" borderId="16" xfId="40" applyFont="1" applyFill="1" applyBorder="1" applyAlignment="1" applyProtection="1">
      <alignment horizontal="center" vertical="center" wrapText="1"/>
    </xf>
    <xf numFmtId="4" fontId="32" fillId="0" borderId="17" xfId="40" applyNumberFormat="1" applyFont="1" applyFill="1" applyBorder="1" applyAlignment="1" applyProtection="1">
      <alignment horizontal="center" vertical="center" wrapText="1"/>
    </xf>
    <xf numFmtId="0" fontId="32" fillId="0" borderId="18" xfId="40" applyFont="1" applyFill="1" applyBorder="1" applyAlignment="1" applyProtection="1">
      <alignment horizontal="center" vertical="center" wrapText="1"/>
    </xf>
    <xf numFmtId="4" fontId="32" fillId="42" borderId="19" xfId="40" applyNumberFormat="1" applyFont="1" applyFill="1" applyBorder="1" applyAlignment="1" applyProtection="1">
      <alignment vertical="center"/>
    </xf>
    <xf numFmtId="4" fontId="32" fillId="42" borderId="20" xfId="40" applyNumberFormat="1" applyFont="1" applyFill="1" applyBorder="1" applyAlignment="1" applyProtection="1">
      <alignment vertical="center"/>
    </xf>
    <xf numFmtId="0" fontId="32" fillId="0" borderId="21" xfId="40" applyFont="1" applyFill="1" applyBorder="1" applyAlignment="1" applyProtection="1">
      <alignment vertical="center" wrapText="1"/>
    </xf>
    <xf numFmtId="4" fontId="32" fillId="0" borderId="21" xfId="40" applyNumberFormat="1" applyFont="1" applyFill="1" applyBorder="1" applyAlignment="1" applyProtection="1">
      <alignment vertical="center"/>
    </xf>
    <xf numFmtId="4" fontId="32" fillId="0" borderId="22" xfId="40" applyNumberFormat="1" applyFont="1" applyFill="1" applyBorder="1" applyAlignment="1" applyProtection="1">
      <alignment vertical="center"/>
    </xf>
    <xf numFmtId="4" fontId="32" fillId="42" borderId="23" xfId="40" applyNumberFormat="1" applyFont="1" applyFill="1" applyBorder="1" applyAlignment="1" applyProtection="1">
      <alignment vertical="center"/>
    </xf>
    <xf numFmtId="4" fontId="32" fillId="42" borderId="24" xfId="40" applyNumberFormat="1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31" fillId="0" borderId="18" xfId="40" applyFont="1" applyFill="1" applyBorder="1" applyAlignment="1" applyProtection="1">
      <alignment vertical="center"/>
    </xf>
    <xf numFmtId="0" fontId="45" fillId="43" borderId="91" xfId="0" applyFont="1" applyFill="1" applyBorder="1" applyAlignment="1">
      <alignment horizontal="center" wrapText="1"/>
    </xf>
    <xf numFmtId="0" fontId="45" fillId="43" borderId="92" xfId="0" applyFont="1" applyFill="1" applyBorder="1" applyAlignment="1">
      <alignment horizontal="center" wrapText="1"/>
    </xf>
    <xf numFmtId="0" fontId="45" fillId="43" borderId="93" xfId="0" applyFont="1" applyFill="1" applyBorder="1" applyAlignment="1">
      <alignment horizontal="center" wrapText="1"/>
    </xf>
    <xf numFmtId="0" fontId="46" fillId="0" borderId="83" xfId="0" applyFont="1" applyBorder="1" applyAlignment="1">
      <alignment wrapText="1"/>
    </xf>
    <xf numFmtId="4" fontId="46" fillId="0" borderId="81" xfId="0" applyNumberFormat="1" applyFont="1" applyBorder="1" applyAlignment="1">
      <alignment horizontal="right"/>
    </xf>
    <xf numFmtId="4" fontId="46" fillId="0" borderId="82" xfId="0" applyNumberFormat="1" applyFont="1" applyFill="1" applyBorder="1" applyAlignment="1">
      <alignment horizontal="right"/>
    </xf>
    <xf numFmtId="0" fontId="46" fillId="0" borderId="94" xfId="0" applyFont="1" applyBorder="1" applyAlignment="1">
      <alignment wrapText="1"/>
    </xf>
    <xf numFmtId="0" fontId="46" fillId="0" borderId="95" xfId="0" applyFont="1" applyBorder="1" applyAlignment="1">
      <alignment wrapText="1"/>
    </xf>
    <xf numFmtId="0" fontId="46" fillId="0" borderId="96" xfId="0" applyFont="1" applyFill="1" applyBorder="1" applyAlignment="1">
      <alignment wrapText="1"/>
    </xf>
    <xf numFmtId="0" fontId="46" fillId="0" borderId="97" xfId="0" applyFont="1" applyBorder="1" applyAlignment="1">
      <alignment wrapText="1"/>
    </xf>
    <xf numFmtId="4" fontId="46" fillId="0" borderId="98" xfId="0" applyNumberFormat="1" applyFont="1" applyBorder="1" applyAlignment="1">
      <alignment horizontal="right"/>
    </xf>
    <xf numFmtId="2" fontId="46" fillId="0" borderId="98" xfId="0" applyNumberFormat="1" applyFont="1" applyBorder="1" applyAlignment="1">
      <alignment horizontal="right"/>
    </xf>
    <xf numFmtId="2" fontId="46" fillId="0" borderId="99" xfId="0" applyNumberFormat="1" applyFont="1" applyFill="1" applyBorder="1" applyAlignment="1">
      <alignment horizontal="right"/>
    </xf>
    <xf numFmtId="0" fontId="45" fillId="43" borderId="25" xfId="0" applyFont="1" applyFill="1" applyBorder="1" applyAlignment="1">
      <alignment horizontal="center" wrapText="1"/>
    </xf>
    <xf numFmtId="0" fontId="45" fillId="43" borderId="11" xfId="0" applyFont="1" applyFill="1" applyBorder="1" applyAlignment="1">
      <alignment horizontal="center" wrapText="1"/>
    </xf>
    <xf numFmtId="0" fontId="45" fillId="43" borderId="22" xfId="0" applyFont="1" applyFill="1" applyBorder="1" applyAlignment="1">
      <alignment horizontal="center" wrapText="1"/>
    </xf>
    <xf numFmtId="0" fontId="45" fillId="43" borderId="26" xfId="0" applyFont="1" applyFill="1" applyBorder="1" applyAlignment="1">
      <alignment horizontal="center" wrapText="1"/>
    </xf>
    <xf numFmtId="0" fontId="45" fillId="43" borderId="27" xfId="0" applyFont="1" applyFill="1" applyBorder="1" applyAlignment="1">
      <alignment horizontal="center" wrapText="1"/>
    </xf>
    <xf numFmtId="0" fontId="45" fillId="43" borderId="28" xfId="0" applyFont="1" applyFill="1" applyBorder="1" applyAlignment="1">
      <alignment horizontal="center" wrapText="1"/>
    </xf>
    <xf numFmtId="0" fontId="45" fillId="0" borderId="21" xfId="0" applyFont="1" applyBorder="1" applyAlignment="1">
      <alignment wrapText="1"/>
    </xf>
    <xf numFmtId="4" fontId="45" fillId="0" borderId="25" xfId="0" applyNumberFormat="1" applyFont="1" applyBorder="1" applyAlignment="1">
      <alignment horizontal="right"/>
    </xf>
    <xf numFmtId="4" fontId="45" fillId="0" borderId="11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45" fillId="0" borderId="22" xfId="0" applyNumberFormat="1" applyFont="1" applyBorder="1" applyAlignment="1">
      <alignment horizontal="right"/>
    </xf>
    <xf numFmtId="2" fontId="46" fillId="0" borderId="25" xfId="0" applyNumberFormat="1" applyFont="1" applyBorder="1" applyAlignment="1">
      <alignment wrapText="1"/>
    </xf>
    <xf numFmtId="2" fontId="46" fillId="0" borderId="11" xfId="0" applyNumberFormat="1" applyFont="1" applyBorder="1" applyAlignment="1">
      <alignment wrapText="1"/>
    </xf>
    <xf numFmtId="2" fontId="46" fillId="0" borderId="22" xfId="0" applyNumberFormat="1" applyFont="1" applyBorder="1" applyAlignment="1">
      <alignment wrapText="1"/>
    </xf>
    <xf numFmtId="4" fontId="46" fillId="0" borderId="30" xfId="0" applyNumberFormat="1" applyFont="1" applyBorder="1" applyAlignment="1">
      <alignment horizontal="right"/>
    </xf>
    <xf numFmtId="2" fontId="46" fillId="0" borderId="31" xfId="0" applyNumberFormat="1" applyFont="1" applyBorder="1" applyAlignment="1">
      <alignment horizontal="right"/>
    </xf>
    <xf numFmtId="4" fontId="33" fillId="0" borderId="31" xfId="0" applyNumberFormat="1" applyFont="1" applyBorder="1" applyAlignment="1">
      <alignment vertical="center"/>
    </xf>
    <xf numFmtId="4" fontId="33" fillId="0" borderId="24" xfId="0" applyNumberFormat="1" applyFont="1" applyBorder="1" applyAlignment="1">
      <alignment vertical="center"/>
    </xf>
    <xf numFmtId="4" fontId="33" fillId="0" borderId="30" xfId="0" applyNumberFormat="1" applyFont="1" applyBorder="1" applyAlignment="1">
      <alignment vertical="center"/>
    </xf>
    <xf numFmtId="2" fontId="46" fillId="0" borderId="24" xfId="0" applyNumberFormat="1" applyFont="1" applyBorder="1" applyAlignment="1">
      <alignment horizontal="right"/>
    </xf>
    <xf numFmtId="0" fontId="45" fillId="42" borderId="23" xfId="0" applyFont="1" applyFill="1" applyBorder="1" applyAlignment="1">
      <alignment wrapText="1"/>
    </xf>
    <xf numFmtId="4" fontId="45" fillId="42" borderId="32" xfId="0" applyNumberFormat="1" applyFont="1" applyFill="1" applyBorder="1" applyAlignment="1">
      <alignment horizontal="right"/>
    </xf>
    <xf numFmtId="4" fontId="45" fillId="42" borderId="33" xfId="0" applyNumberFormat="1" applyFont="1" applyFill="1" applyBorder="1" applyAlignment="1">
      <alignment horizontal="right"/>
    </xf>
    <xf numFmtId="4" fontId="45" fillId="42" borderId="34" xfId="0" applyNumberFormat="1" applyFont="1" applyFill="1" applyBorder="1" applyAlignment="1">
      <alignment horizontal="right"/>
    </xf>
    <xf numFmtId="4" fontId="45" fillId="42" borderId="13" xfId="0" applyNumberFormat="1" applyFont="1" applyFill="1" applyBorder="1" applyAlignment="1">
      <alignment horizontal="right"/>
    </xf>
    <xf numFmtId="4" fontId="45" fillId="42" borderId="35" xfId="0" applyNumberFormat="1" applyFont="1" applyFill="1" applyBorder="1" applyAlignment="1">
      <alignment horizontal="right"/>
    </xf>
    <xf numFmtId="0" fontId="46" fillId="43" borderId="36" xfId="0" applyFont="1" applyFill="1" applyBorder="1" applyAlignment="1">
      <alignment horizontal="center" wrapText="1"/>
    </xf>
    <xf numFmtId="0" fontId="46" fillId="0" borderId="30" xfId="0" applyFont="1" applyBorder="1" applyAlignment="1">
      <alignment wrapText="1"/>
    </xf>
    <xf numFmtId="4" fontId="46" fillId="0" borderId="31" xfId="0" applyNumberFormat="1" applyFont="1" applyBorder="1" applyAlignment="1">
      <alignment horizontal="right"/>
    </xf>
    <xf numFmtId="4" fontId="46" fillId="0" borderId="37" xfId="0" applyNumberFormat="1" applyFont="1" applyBorder="1" applyAlignment="1">
      <alignment horizontal="right"/>
    </xf>
    <xf numFmtId="4" fontId="46" fillId="0" borderId="82" xfId="0" applyNumberFormat="1" applyFont="1" applyBorder="1" applyAlignment="1">
      <alignment horizontal="right"/>
    </xf>
    <xf numFmtId="4" fontId="46" fillId="0" borderId="95" xfId="0" applyNumberFormat="1" applyFont="1" applyBorder="1" applyAlignment="1">
      <alignment horizontal="right"/>
    </xf>
    <xf numFmtId="4" fontId="46" fillId="0" borderId="96" xfId="0" applyNumberFormat="1" applyFont="1" applyBorder="1" applyAlignment="1">
      <alignment horizontal="right"/>
    </xf>
    <xf numFmtId="4" fontId="46" fillId="0" borderId="100" xfId="0" applyNumberFormat="1" applyFont="1" applyFill="1" applyBorder="1" applyAlignment="1">
      <alignment horizontal="right"/>
    </xf>
    <xf numFmtId="4" fontId="46" fillId="0" borderId="101" xfId="0" applyNumberFormat="1" applyFont="1" applyFill="1" applyBorder="1" applyAlignment="1">
      <alignment horizontal="right"/>
    </xf>
    <xf numFmtId="4" fontId="46" fillId="0" borderId="81" xfId="0" applyNumberFormat="1" applyFont="1" applyFill="1" applyBorder="1" applyAlignment="1">
      <alignment horizontal="right"/>
    </xf>
    <xf numFmtId="4" fontId="32" fillId="42" borderId="38" xfId="0" applyNumberFormat="1" applyFont="1" applyFill="1" applyBorder="1" applyAlignment="1">
      <alignment horizontal="center" vertical="center" wrapText="1"/>
    </xf>
    <xf numFmtId="4" fontId="33" fillId="0" borderId="40" xfId="0" applyNumberFormat="1" applyFont="1" applyBorder="1" applyAlignment="1">
      <alignment vertical="center"/>
    </xf>
    <xf numFmtId="3" fontId="33" fillId="0" borderId="21" xfId="0" applyNumberFormat="1" applyFont="1" applyFill="1" applyBorder="1" applyAlignment="1">
      <alignment vertical="center"/>
    </xf>
    <xf numFmtId="4" fontId="33" fillId="0" borderId="41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4" fontId="33" fillId="0" borderId="42" xfId="0" applyNumberFormat="1" applyFont="1" applyBorder="1" applyAlignment="1">
      <alignment vertical="center"/>
    </xf>
    <xf numFmtId="4" fontId="33" fillId="0" borderId="43" xfId="0" applyNumberFormat="1" applyFont="1" applyBorder="1" applyAlignment="1">
      <alignment vertical="center"/>
    </xf>
    <xf numFmtId="3" fontId="33" fillId="0" borderId="44" xfId="0" applyNumberFormat="1" applyFont="1" applyFill="1" applyBorder="1" applyAlignment="1">
      <alignment vertical="center"/>
    </xf>
    <xf numFmtId="4" fontId="33" fillId="0" borderId="45" xfId="0" applyNumberFormat="1" applyFont="1" applyBorder="1" applyAlignment="1">
      <alignment vertical="center"/>
    </xf>
    <xf numFmtId="4" fontId="33" fillId="0" borderId="44" xfId="0" applyNumberFormat="1" applyFont="1" applyBorder="1" applyAlignment="1">
      <alignment vertical="center"/>
    </xf>
    <xf numFmtId="4" fontId="33" fillId="0" borderId="46" xfId="0" applyNumberFormat="1" applyFont="1" applyBorder="1" applyAlignment="1">
      <alignment vertical="center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33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9" xfId="0" applyNumberFormat="1" applyFont="1" applyFill="1" applyBorder="1" applyAlignment="1" applyProtection="1">
      <alignment vertical="center"/>
      <protection locked="0"/>
    </xf>
    <xf numFmtId="4" fontId="33" fillId="0" borderId="19" xfId="0" applyNumberFormat="1" applyFont="1" applyFill="1" applyBorder="1" applyAlignment="1" applyProtection="1">
      <alignment vertical="center"/>
      <protection locked="0"/>
    </xf>
    <xf numFmtId="4" fontId="33" fillId="0" borderId="17" xfId="0" applyNumberFormat="1" applyFont="1" applyFill="1" applyBorder="1" applyAlignment="1" applyProtection="1">
      <alignment vertical="center"/>
      <protection locked="0"/>
    </xf>
    <xf numFmtId="49" fontId="33" fillId="0" borderId="49" xfId="0" applyNumberFormat="1" applyFont="1" applyFill="1" applyBorder="1" applyAlignment="1" applyProtection="1">
      <alignment vertical="center"/>
      <protection locked="0"/>
    </xf>
    <xf numFmtId="4" fontId="33" fillId="0" borderId="21" xfId="0" applyNumberFormat="1" applyFont="1" applyFill="1" applyBorder="1" applyAlignment="1" applyProtection="1">
      <alignment vertical="center"/>
      <protection locked="0"/>
    </xf>
    <xf numFmtId="4" fontId="33" fillId="0" borderId="56" xfId="0" applyNumberFormat="1" applyFont="1" applyFill="1" applyBorder="1" applyAlignment="1" applyProtection="1">
      <alignment vertical="center"/>
    </xf>
    <xf numFmtId="49" fontId="33" fillId="0" borderId="21" xfId="0" applyNumberFormat="1" applyFont="1" applyFill="1" applyBorder="1" applyAlignment="1" applyProtection="1">
      <alignment vertical="center"/>
      <protection locked="0"/>
    </xf>
    <xf numFmtId="0" fontId="33" fillId="0" borderId="0" xfId="0" applyNumberFormat="1" applyFont="1" applyAlignment="1" applyProtection="1">
      <alignment horizontal="center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3" fillId="0" borderId="58" xfId="0" applyNumberFormat="1" applyFont="1" applyBorder="1" applyAlignment="1" applyProtection="1">
      <alignment horizontal="right" vertical="center" wrapText="1"/>
      <protection locked="0"/>
    </xf>
    <xf numFmtId="4" fontId="33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60" xfId="0" applyNumberFormat="1" applyFont="1" applyFill="1" applyBorder="1" applyAlignment="1" applyProtection="1">
      <alignment horizontal="right" vertical="center" wrapText="1"/>
    </xf>
    <xf numFmtId="4" fontId="39" fillId="0" borderId="56" xfId="0" applyNumberFormat="1" applyFont="1" applyFill="1" applyBorder="1" applyAlignment="1">
      <alignment horizontal="left" vertical="center" wrapText="1"/>
    </xf>
    <xf numFmtId="4" fontId="33" fillId="0" borderId="37" xfId="0" applyNumberFormat="1" applyFont="1" applyFill="1" applyBorder="1" applyAlignment="1" applyProtection="1">
      <alignment horizontal="right" vertical="center" wrapText="1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right" vertical="center" wrapText="1"/>
    </xf>
    <xf numFmtId="4" fontId="33" fillId="0" borderId="50" xfId="0" applyNumberFormat="1" applyFont="1" applyBorder="1" applyAlignment="1" applyProtection="1">
      <alignment horizontal="right" vertical="center" wrapText="1"/>
      <protection locked="0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right" vertical="center" wrapText="1"/>
      <protection locked="0"/>
    </xf>
    <xf numFmtId="4" fontId="32" fillId="41" borderId="38" xfId="0" applyNumberFormat="1" applyFont="1" applyFill="1" applyBorder="1" applyAlignment="1" applyProtection="1">
      <alignment horizontal="right" vertical="center" wrapText="1"/>
    </xf>
    <xf numFmtId="4" fontId="33" fillId="0" borderId="0" xfId="0" applyNumberFormat="1" applyFont="1" applyAlignment="1">
      <alignment vertical="center" wrapText="1"/>
    </xf>
    <xf numFmtId="4" fontId="32" fillId="41" borderId="15" xfId="0" applyNumberFormat="1" applyFont="1" applyFill="1" applyBorder="1" applyAlignment="1">
      <alignment horizontal="center" vertical="center" wrapText="1"/>
    </xf>
    <xf numFmtId="4" fontId="33" fillId="0" borderId="39" xfId="0" applyNumberFormat="1" applyFont="1" applyFill="1" applyBorder="1" applyAlignment="1">
      <alignment horizontal="right" vertical="center" wrapText="1"/>
    </xf>
    <xf numFmtId="4" fontId="33" fillId="0" borderId="19" xfId="0" applyNumberFormat="1" applyFont="1" applyFill="1" applyBorder="1" applyAlignment="1">
      <alignment horizontal="right" vertical="center" wrapText="1"/>
    </xf>
    <xf numFmtId="4" fontId="33" fillId="0" borderId="24" xfId="0" applyNumberFormat="1" applyFont="1" applyFill="1" applyBorder="1" applyAlignment="1">
      <alignment horizontal="right" vertical="center" wrapText="1"/>
    </xf>
    <xf numFmtId="4" fontId="33" fillId="0" borderId="49" xfId="0" applyNumberFormat="1" applyFont="1" applyFill="1" applyBorder="1" applyAlignment="1">
      <alignment horizontal="right" vertical="center" wrapText="1"/>
    </xf>
    <xf numFmtId="4" fontId="32" fillId="42" borderId="15" xfId="0" applyNumberFormat="1" applyFont="1" applyFill="1" applyBorder="1" applyAlignment="1">
      <alignment horizontal="center" vertical="center" wrapText="1"/>
    </xf>
    <xf numFmtId="4" fontId="32" fillId="42" borderId="63" xfId="0" applyNumberFormat="1" applyFont="1" applyFill="1" applyBorder="1" applyAlignment="1">
      <alignment horizontal="left" vertical="center" wrapText="1"/>
    </xf>
    <xf numFmtId="4" fontId="33" fillId="0" borderId="21" xfId="0" applyNumberFormat="1" applyFont="1" applyFill="1" applyBorder="1" applyAlignment="1">
      <alignment horizontal="left" vertical="center" wrapText="1"/>
    </xf>
    <xf numFmtId="4" fontId="33" fillId="0" borderId="49" xfId="0" applyNumberFormat="1" applyFont="1" applyFill="1" applyBorder="1" applyAlignment="1">
      <alignment vertical="center"/>
    </xf>
    <xf numFmtId="4" fontId="33" fillId="0" borderId="21" xfId="0" applyNumberFormat="1" applyFont="1" applyFill="1" applyBorder="1" applyAlignment="1">
      <alignment vertical="center"/>
    </xf>
    <xf numFmtId="4" fontId="39" fillId="0" borderId="64" xfId="0" applyNumberFormat="1" applyFont="1" applyFill="1" applyBorder="1" applyAlignment="1">
      <alignment horizontal="left" vertical="center" wrapText="1"/>
    </xf>
    <xf numFmtId="4" fontId="33" fillId="0" borderId="17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33" fillId="0" borderId="39" xfId="0" applyNumberFormat="1" applyFont="1" applyBorder="1" applyAlignment="1" applyProtection="1">
      <alignment horizontal="right" vertical="center"/>
      <protection locked="0"/>
    </xf>
    <xf numFmtId="4" fontId="33" fillId="0" borderId="1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/>
      <protection locked="0"/>
    </xf>
    <xf numFmtId="4" fontId="33" fillId="0" borderId="45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 wrapText="1"/>
      <protection locked="0"/>
    </xf>
    <xf numFmtId="4" fontId="33" fillId="0" borderId="0" xfId="0" applyNumberFormat="1" applyFont="1" applyBorder="1" applyAlignment="1" applyProtection="1">
      <alignment horizontal="right" vertical="center"/>
      <protection locked="0"/>
    </xf>
    <xf numFmtId="4" fontId="33" fillId="0" borderId="17" xfId="0" applyNumberFormat="1" applyFont="1" applyBorder="1" applyAlignment="1" applyProtection="1">
      <alignment horizontal="right" vertical="center" wrapText="1"/>
      <protection locked="0"/>
    </xf>
    <xf numFmtId="4" fontId="32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0" xfId="0" applyNumberFormat="1" applyFont="1" applyFill="1" applyBorder="1" applyAlignment="1" applyProtection="1">
      <alignment horizontal="right" vertical="center"/>
      <protection locked="0"/>
    </xf>
    <xf numFmtId="4" fontId="33" fillId="0" borderId="49" xfId="0" applyNumberFormat="1" applyFont="1" applyFill="1" applyBorder="1" applyAlignment="1" applyProtection="1">
      <alignment horizontal="right" vertical="center"/>
      <protection locked="0"/>
    </xf>
    <xf numFmtId="4" fontId="33" fillId="0" borderId="41" xfId="0" applyNumberFormat="1" applyFont="1" applyFill="1" applyBorder="1" applyAlignment="1" applyProtection="1">
      <alignment horizontal="right" vertical="center"/>
      <protection locked="0"/>
    </xf>
    <xf numFmtId="4" fontId="33" fillId="0" borderId="21" xfId="0" applyNumberFormat="1" applyFont="1" applyFill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Alignment="1">
      <alignment horizontal="justify" vertical="center"/>
    </xf>
    <xf numFmtId="4" fontId="33" fillId="0" borderId="38" xfId="0" applyNumberFormat="1" applyFont="1" applyFill="1" applyBorder="1" applyAlignment="1" applyProtection="1">
      <alignment horizontal="right" vertical="center"/>
      <protection locked="0"/>
    </xf>
    <xf numFmtId="4" fontId="33" fillId="0" borderId="15" xfId="0" applyNumberFormat="1" applyFont="1" applyFill="1" applyBorder="1" applyAlignment="1" applyProtection="1">
      <alignment horizontal="right" vertical="center"/>
      <protection locked="0"/>
    </xf>
    <xf numFmtId="4" fontId="40" fillId="0" borderId="0" xfId="0" applyNumberFormat="1" applyFont="1" applyFill="1" applyAlignment="1" applyProtection="1">
      <alignment vertical="center"/>
      <protection locked="0"/>
    </xf>
    <xf numFmtId="4" fontId="33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0" xfId="0" applyNumberFormat="1" applyFont="1" applyFill="1" applyBorder="1" applyAlignment="1">
      <alignment horizontal="left" vertical="center" wrapText="1"/>
    </xf>
    <xf numFmtId="4" fontId="31" fillId="0" borderId="0" xfId="0" applyNumberFormat="1" applyFont="1" applyBorder="1" applyAlignment="1" applyProtection="1">
      <alignment horizontal="left" vertical="center"/>
      <protection locked="0"/>
    </xf>
    <xf numFmtId="4" fontId="32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0" xfId="0" applyNumberFormat="1" applyFont="1" applyFill="1" applyBorder="1" applyAlignment="1">
      <alignment horizontal="right" vertical="center"/>
    </xf>
    <xf numFmtId="4" fontId="33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0" xfId="0" applyNumberFormat="1" applyFont="1" applyBorder="1" applyAlignment="1">
      <alignment horizontal="left" vertical="center"/>
    </xf>
    <xf numFmtId="4" fontId="31" fillId="0" borderId="0" xfId="0" applyNumberFormat="1" applyFont="1" applyBorder="1" applyAlignment="1">
      <alignment vertical="center"/>
    </xf>
    <xf numFmtId="4" fontId="31" fillId="0" borderId="39" xfId="0" applyNumberFormat="1" applyFont="1" applyFill="1" applyBorder="1" applyAlignment="1">
      <alignment horizontal="right" vertical="center" wrapText="1"/>
    </xf>
    <xf numFmtId="4" fontId="31" fillId="0" borderId="19" xfId="0" applyNumberFormat="1" applyFont="1" applyFill="1" applyBorder="1" applyAlignment="1">
      <alignment horizontal="right" vertical="center" wrapText="1"/>
    </xf>
    <xf numFmtId="4" fontId="31" fillId="0" borderId="50" xfId="0" applyNumberFormat="1" applyFont="1" applyFill="1" applyBorder="1" applyAlignment="1">
      <alignment horizontal="right" vertical="center" wrapText="1"/>
    </xf>
    <xf numFmtId="4" fontId="31" fillId="0" borderId="49" xfId="0" applyNumberFormat="1" applyFont="1" applyFill="1" applyBorder="1" applyAlignment="1">
      <alignment horizontal="right" vertical="center" wrapText="1"/>
    </xf>
    <xf numFmtId="4" fontId="31" fillId="0" borderId="45" xfId="0" applyNumberFormat="1" applyFont="1" applyFill="1" applyBorder="1" applyAlignment="1">
      <alignment horizontal="right" vertical="center" wrapText="1"/>
    </xf>
    <xf numFmtId="4" fontId="31" fillId="0" borderId="44" xfId="0" applyNumberFormat="1" applyFont="1" applyFill="1" applyBorder="1" applyAlignment="1">
      <alignment horizontal="right" vertical="center" wrapText="1"/>
    </xf>
    <xf numFmtId="4" fontId="31" fillId="0" borderId="67" xfId="0" applyNumberFormat="1" applyFont="1" applyFill="1" applyBorder="1" applyAlignment="1">
      <alignment horizontal="right" vertical="center" wrapText="1"/>
    </xf>
    <xf numFmtId="4" fontId="31" fillId="0" borderId="23" xfId="0" applyNumberFormat="1" applyFont="1" applyFill="1" applyBorder="1" applyAlignment="1">
      <alignment horizontal="right" vertical="center" wrapText="1"/>
    </xf>
    <xf numFmtId="4" fontId="33" fillId="0" borderId="19" xfId="0" applyNumberFormat="1" applyFont="1" applyBorder="1" applyAlignment="1" applyProtection="1">
      <alignment vertical="center"/>
      <protection locked="0"/>
    </xf>
    <xf numFmtId="4" fontId="41" fillId="0" borderId="21" xfId="0" applyNumberFormat="1" applyFont="1" applyFill="1" applyBorder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1" fillId="0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  <protection locked="0"/>
    </xf>
    <xf numFmtId="4" fontId="41" fillId="0" borderId="56" xfId="0" applyNumberFormat="1" applyFont="1" applyFill="1" applyBorder="1" applyAlignment="1" applyProtection="1">
      <alignment vertical="center"/>
      <protection locked="0"/>
    </xf>
    <xf numFmtId="4" fontId="41" fillId="0" borderId="71" xfId="0" applyNumberFormat="1" applyFont="1" applyFill="1" applyBorder="1" applyAlignment="1" applyProtection="1">
      <alignment vertical="center"/>
      <protection locked="0"/>
    </xf>
    <xf numFmtId="4" fontId="33" fillId="0" borderId="17" xfId="0" applyNumberFormat="1" applyFont="1" applyBorder="1" applyAlignment="1" applyProtection="1">
      <alignment vertical="center"/>
      <protection locked="0"/>
    </xf>
    <xf numFmtId="4" fontId="41" fillId="0" borderId="40" xfId="0" applyNumberFormat="1" applyFont="1" applyFill="1" applyBorder="1" applyAlignment="1" applyProtection="1">
      <alignment vertical="center"/>
      <protection locked="0"/>
    </xf>
    <xf numFmtId="4" fontId="33" fillId="0" borderId="63" xfId="0" applyNumberFormat="1" applyFont="1" applyFill="1" applyBorder="1" applyAlignment="1">
      <alignment vertical="center"/>
    </xf>
    <xf numFmtId="4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0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44" xfId="0" applyNumberFormat="1" applyFont="1" applyBorder="1" applyAlignment="1" applyProtection="1">
      <alignment vertical="center"/>
      <protection locked="0"/>
    </xf>
    <xf numFmtId="4" fontId="33" fillId="0" borderId="4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Border="1" applyAlignment="1" applyProtection="1">
      <alignment vertical="center"/>
      <protection locked="0"/>
    </xf>
    <xf numFmtId="4" fontId="39" fillId="0" borderId="21" xfId="0" applyNumberFormat="1" applyFont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4" fontId="33" fillId="0" borderId="1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Fill="1" applyBorder="1" applyAlignment="1" applyProtection="1">
      <alignment vertical="center"/>
    </xf>
    <xf numFmtId="4" fontId="33" fillId="0" borderId="21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Alignment="1">
      <alignment vertical="center"/>
    </xf>
    <xf numFmtId="4" fontId="33" fillId="0" borderId="20" xfId="0" applyNumberFormat="1" applyFont="1" applyBorder="1" applyAlignment="1" applyProtection="1">
      <alignment vertical="center"/>
      <protection locked="0"/>
    </xf>
    <xf numFmtId="0" fontId="33" fillId="0" borderId="0" xfId="0" applyNumberFormat="1" applyFont="1" applyAlignment="1">
      <alignment vertical="center"/>
    </xf>
    <xf numFmtId="4" fontId="33" fillId="0" borderId="65" xfId="0" applyNumberFormat="1" applyFont="1" applyFill="1" applyBorder="1" applyAlignment="1" applyProtection="1">
      <alignment vertical="center"/>
      <protection locked="0"/>
    </xf>
    <xf numFmtId="4" fontId="33" fillId="0" borderId="44" xfId="0" applyNumberFormat="1" applyFont="1" applyFill="1" applyBorder="1" applyAlignment="1" applyProtection="1">
      <alignment vertical="center"/>
      <protection locked="0"/>
    </xf>
    <xf numFmtId="4" fontId="33" fillId="0" borderId="45" xfId="0" applyNumberFormat="1" applyFont="1" applyFill="1" applyBorder="1" applyAlignment="1" applyProtection="1">
      <alignment vertical="center"/>
      <protection locked="0"/>
    </xf>
    <xf numFmtId="4" fontId="33" fillId="0" borderId="35" xfId="0" applyNumberFormat="1" applyFont="1" applyBorder="1" applyAlignment="1">
      <alignment vertical="center" wrapText="1"/>
    </xf>
    <xf numFmtId="4" fontId="33" fillId="0" borderId="33" xfId="0" applyNumberFormat="1" applyFont="1" applyBorder="1" applyAlignment="1">
      <alignment vertical="center" wrapText="1"/>
    </xf>
    <xf numFmtId="4" fontId="33" fillId="0" borderId="23" xfId="0" applyNumberFormat="1" applyFont="1" applyBorder="1" applyAlignment="1">
      <alignment vertical="center"/>
    </xf>
    <xf numFmtId="4" fontId="33" fillId="0" borderId="67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45" fillId="0" borderId="0" xfId="0" applyFont="1"/>
    <xf numFmtId="0" fontId="45" fillId="0" borderId="0" xfId="0" applyFont="1" applyAlignment="1">
      <alignment horizontal="left"/>
    </xf>
    <xf numFmtId="0" fontId="31" fillId="0" borderId="0" xfId="41" applyFont="1"/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6" fillId="0" borderId="0" xfId="0" applyFont="1"/>
    <xf numFmtId="0" fontId="31" fillId="0" borderId="0" xfId="40" applyFont="1" applyBorder="1" applyAlignment="1"/>
    <xf numFmtId="0" fontId="31" fillId="0" borderId="0" xfId="40" applyFont="1" applyBorder="1" applyAlignment="1">
      <alignment wrapText="1"/>
    </xf>
    <xf numFmtId="4" fontId="43" fillId="0" borderId="0" xfId="0" applyNumberFormat="1" applyFont="1" applyFill="1" applyAlignment="1" applyProtection="1">
      <alignment vertical="center"/>
      <protection locked="0"/>
    </xf>
    <xf numFmtId="0" fontId="46" fillId="0" borderId="37" xfId="0" applyFont="1" applyBorder="1"/>
    <xf numFmtId="4" fontId="33" fillId="0" borderId="63" xfId="0" applyNumberFormat="1" applyFont="1" applyBorder="1" applyAlignment="1" applyProtection="1">
      <alignment vertical="center"/>
      <protection locked="0"/>
    </xf>
    <xf numFmtId="4" fontId="33" fillId="0" borderId="13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Fill="1" applyBorder="1" applyAlignment="1" applyProtection="1">
      <alignment vertical="center"/>
    </xf>
    <xf numFmtId="0" fontId="45" fillId="0" borderId="0" xfId="0" applyFont="1" applyFill="1" applyAlignment="1">
      <alignment horizontal="left"/>
    </xf>
    <xf numFmtId="0" fontId="32" fillId="0" borderId="17" xfId="40" applyFont="1" applyFill="1" applyBorder="1" applyAlignment="1" applyProtection="1">
      <alignment horizontal="left" vertical="center"/>
    </xf>
    <xf numFmtId="0" fontId="32" fillId="0" borderId="64" xfId="40" applyFont="1" applyFill="1" applyBorder="1" applyAlignment="1" applyProtection="1">
      <alignment horizontal="left" vertical="center"/>
    </xf>
    <xf numFmtId="0" fontId="31" fillId="0" borderId="72" xfId="40" applyFont="1" applyFill="1" applyBorder="1" applyAlignment="1" applyProtection="1">
      <alignment vertical="center" wrapText="1"/>
    </xf>
    <xf numFmtId="0" fontId="31" fillId="0" borderId="72" xfId="40" quotePrefix="1" applyFont="1" applyFill="1" applyBorder="1" applyAlignment="1" applyProtection="1">
      <alignment vertical="center" wrapText="1"/>
      <protection locked="0"/>
    </xf>
    <xf numFmtId="4" fontId="31" fillId="0" borderId="72" xfId="40" applyNumberFormat="1" applyFont="1" applyFill="1" applyBorder="1" applyAlignment="1" applyProtection="1">
      <alignment vertical="center"/>
      <protection locked="0"/>
    </xf>
    <xf numFmtId="4" fontId="31" fillId="0" borderId="73" xfId="40" applyNumberFormat="1" applyFont="1" applyFill="1" applyBorder="1" applyAlignment="1" applyProtection="1">
      <alignment vertical="center"/>
    </xf>
    <xf numFmtId="4" fontId="30" fillId="0" borderId="0" xfId="0" applyNumberFormat="1" applyFont="1" applyAlignment="1">
      <alignment horizontal="left" vertical="center"/>
    </xf>
    <xf numFmtId="4" fontId="46" fillId="0" borderId="86" xfId="0" applyNumberFormat="1" applyFont="1" applyFill="1" applyBorder="1" applyAlignment="1">
      <alignment horizontal="right"/>
    </xf>
    <xf numFmtId="4" fontId="46" fillId="0" borderId="87" xfId="0" applyNumberFormat="1" applyFont="1" applyFill="1" applyBorder="1" applyAlignment="1">
      <alignment horizontal="right"/>
    </xf>
    <xf numFmtId="4" fontId="48" fillId="0" borderId="0" xfId="0" applyNumberFormat="1" applyFont="1" applyAlignment="1">
      <alignment vertical="center"/>
    </xf>
    <xf numFmtId="4" fontId="34" fillId="41" borderId="15" xfId="0" applyNumberFormat="1" applyFont="1" applyFill="1" applyBorder="1" applyAlignment="1">
      <alignment horizontal="center" vertical="center" wrapText="1"/>
    </xf>
    <xf numFmtId="4" fontId="49" fillId="0" borderId="0" xfId="0" applyNumberFormat="1" applyFont="1" applyAlignment="1">
      <alignment vertical="center"/>
    </xf>
    <xf numFmtId="4" fontId="49" fillId="0" borderId="0" xfId="0" applyNumberFormat="1" applyFont="1" applyFill="1" applyBorder="1" applyAlignment="1" applyProtection="1">
      <alignment vertical="center"/>
      <protection locked="0"/>
    </xf>
    <xf numFmtId="4" fontId="31" fillId="0" borderId="21" xfId="0" applyNumberFormat="1" applyFont="1" applyFill="1" applyBorder="1" applyAlignment="1" applyProtection="1">
      <alignment vertical="center"/>
      <protection locked="0"/>
    </xf>
    <xf numFmtId="4" fontId="3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3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83" xfId="0" applyFont="1" applyFill="1" applyBorder="1" applyAlignment="1">
      <alignment wrapText="1"/>
    </xf>
    <xf numFmtId="0" fontId="32" fillId="42" borderId="19" xfId="40" applyFont="1" applyFill="1" applyBorder="1" applyAlignment="1" applyProtection="1">
      <alignment vertical="center" wrapText="1"/>
    </xf>
    <xf numFmtId="0" fontId="32" fillId="42" borderId="23" xfId="40" applyFont="1" applyFill="1" applyBorder="1" applyAlignment="1" applyProtection="1">
      <alignment vertical="center" wrapText="1"/>
    </xf>
    <xf numFmtId="0" fontId="45" fillId="42" borderId="102" xfId="0" applyFont="1" applyFill="1" applyBorder="1" applyAlignment="1">
      <alignment horizontal="left" wrapText="1"/>
    </xf>
    <xf numFmtId="0" fontId="45" fillId="42" borderId="103" xfId="0" applyFont="1" applyFill="1" applyBorder="1" applyAlignment="1">
      <alignment horizontal="left" wrapText="1"/>
    </xf>
    <xf numFmtId="0" fontId="32" fillId="0" borderId="19" xfId="40" applyFont="1" applyFill="1" applyBorder="1" applyAlignment="1" applyProtection="1">
      <alignment vertical="center" wrapText="1"/>
    </xf>
    <xf numFmtId="4" fontId="32" fillId="0" borderId="15" xfId="0" applyNumberFormat="1" applyFont="1" applyFill="1" applyBorder="1" applyAlignment="1">
      <alignment horizontal="left" vertical="center" wrapText="1"/>
    </xf>
    <xf numFmtId="4" fontId="32" fillId="0" borderId="47" xfId="0" applyNumberFormat="1" applyFont="1" applyFill="1" applyBorder="1" applyAlignment="1" applyProtection="1">
      <alignment horizontal="right" vertical="center" wrapText="1"/>
    </xf>
    <xf numFmtId="4" fontId="32" fillId="0" borderId="15" xfId="0" applyNumberFormat="1" applyFont="1" applyFill="1" applyBorder="1" applyAlignment="1" applyProtection="1">
      <alignment horizontal="right" vertical="center" wrapText="1"/>
    </xf>
    <xf numFmtId="4" fontId="32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5" xfId="0" applyNumberFormat="1" applyFont="1" applyFill="1" applyBorder="1" applyAlignment="1" applyProtection="1">
      <alignment vertical="center" wrapText="1"/>
      <protection locked="0"/>
    </xf>
    <xf numFmtId="0" fontId="46" fillId="0" borderId="83" xfId="0" applyFont="1" applyFill="1" applyBorder="1"/>
    <xf numFmtId="2" fontId="46" fillId="0" borderId="81" xfId="0" applyNumberFormat="1" applyFont="1" applyFill="1" applyBorder="1" applyAlignment="1">
      <alignment horizontal="right"/>
    </xf>
    <xf numFmtId="4" fontId="46" fillId="0" borderId="95" xfId="0" applyNumberFormat="1" applyFont="1" applyFill="1" applyBorder="1" applyAlignment="1">
      <alignment horizontal="right"/>
    </xf>
    <xf numFmtId="4" fontId="46" fillId="0" borderId="88" xfId="0" applyNumberFormat="1" applyFont="1" applyBorder="1" applyAlignment="1">
      <alignment horizontal="right"/>
    </xf>
    <xf numFmtId="2" fontId="46" fillId="0" borderId="88" xfId="0" applyNumberFormat="1" applyFont="1" applyBorder="1" applyAlignment="1">
      <alignment horizontal="right"/>
    </xf>
    <xf numFmtId="4" fontId="46" fillId="0" borderId="104" xfId="0" applyNumberFormat="1" applyFont="1" applyBorder="1" applyAlignment="1">
      <alignment horizontal="right"/>
    </xf>
    <xf numFmtId="4" fontId="46" fillId="0" borderId="88" xfId="0" applyNumberFormat="1" applyFont="1" applyFill="1" applyBorder="1" applyAlignment="1">
      <alignment horizontal="right"/>
    </xf>
    <xf numFmtId="0" fontId="50" fillId="0" borderId="21" xfId="0" applyFont="1" applyFill="1" applyBorder="1" applyAlignment="1">
      <alignment vertical="center" wrapText="1"/>
    </xf>
    <xf numFmtId="0" fontId="50" fillId="0" borderId="63" xfId="0" applyFont="1" applyFill="1" applyBorder="1" applyAlignment="1">
      <alignment vertical="center" wrapText="1"/>
    </xf>
    <xf numFmtId="165" fontId="33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1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58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7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1" xfId="0" applyNumberFormat="1" applyFont="1" applyFill="1" applyBorder="1" applyAlignment="1" applyProtection="1">
      <alignment vertical="center" wrapText="1"/>
      <protection locked="0"/>
    </xf>
    <xf numFmtId="4" fontId="31" fillId="0" borderId="21" xfId="0" applyNumberFormat="1" applyFont="1" applyFill="1" applyBorder="1" applyAlignment="1" applyProtection="1">
      <alignment vertical="center" wrapText="1"/>
      <protection locked="0"/>
    </xf>
    <xf numFmtId="4" fontId="31" fillId="0" borderId="19" xfId="0" applyNumberFormat="1" applyFont="1" applyFill="1" applyBorder="1" applyAlignment="1" applyProtection="1">
      <alignment vertical="center"/>
      <protection locked="0"/>
    </xf>
    <xf numFmtId="4" fontId="31" fillId="0" borderId="64" xfId="0" applyNumberFormat="1" applyFont="1" applyFill="1" applyBorder="1" applyAlignment="1" applyProtection="1">
      <alignment vertical="center"/>
      <protection locked="0"/>
    </xf>
    <xf numFmtId="4" fontId="33" fillId="0" borderId="19" xfId="0" applyNumberFormat="1" applyFont="1" applyFill="1" applyBorder="1" applyAlignment="1" applyProtection="1">
      <alignment vertical="center"/>
    </xf>
    <xf numFmtId="0" fontId="32" fillId="42" borderId="15" xfId="40" applyFont="1" applyFill="1" applyBorder="1" applyAlignment="1" applyProtection="1">
      <alignment vertical="center" wrapText="1"/>
    </xf>
    <xf numFmtId="4" fontId="32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63" xfId="0" applyNumberFormat="1" applyFont="1" applyFill="1" applyBorder="1" applyAlignment="1" applyProtection="1">
      <alignment vertical="center" wrapText="1"/>
      <protection locked="0"/>
    </xf>
    <xf numFmtId="4" fontId="31" fillId="0" borderId="19" xfId="0" applyNumberFormat="1" applyFont="1" applyFill="1" applyBorder="1" applyAlignment="1" applyProtection="1">
      <alignment vertical="center" wrapText="1"/>
      <protection locked="0"/>
    </xf>
    <xf numFmtId="4" fontId="32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0" xfId="0" applyNumberFormat="1" applyFont="1" applyAlignment="1">
      <alignment vertical="center"/>
    </xf>
    <xf numFmtId="49" fontId="53" fillId="0" borderId="81" xfId="0" applyNumberFormat="1" applyFont="1" applyFill="1" applyBorder="1" applyAlignment="1">
      <alignment horizontal="center" wrapText="1"/>
    </xf>
    <xf numFmtId="49" fontId="53" fillId="0" borderId="81" xfId="0" applyNumberFormat="1" applyFont="1" applyFill="1" applyBorder="1" applyAlignment="1">
      <alignment horizontal="center"/>
    </xf>
    <xf numFmtId="49" fontId="53" fillId="0" borderId="95" xfId="0" applyNumberFormat="1" applyFont="1" applyFill="1" applyBorder="1" applyAlignment="1">
      <alignment horizontal="center"/>
    </xf>
    <xf numFmtId="49" fontId="53" fillId="0" borderId="0" xfId="0" applyNumberFormat="1" applyFont="1" applyFill="1" applyBorder="1" applyAlignment="1">
      <alignment horizontal="center" wrapText="1"/>
    </xf>
    <xf numFmtId="49" fontId="53" fillId="0" borderId="0" xfId="0" applyNumberFormat="1" applyFont="1" applyFill="1" applyAlignment="1">
      <alignment horizontal="center"/>
    </xf>
    <xf numFmtId="49" fontId="53" fillId="0" borderId="0" xfId="0" applyNumberFormat="1" applyFont="1" applyFill="1" applyAlignment="1">
      <alignment horizontal="center" wrapText="1"/>
    </xf>
    <xf numFmtId="0" fontId="54" fillId="0" borderId="95" xfId="0" applyFont="1" applyFill="1" applyBorder="1" applyAlignment="1">
      <alignment vertical="top" wrapText="1"/>
    </xf>
    <xf numFmtId="0" fontId="53" fillId="0" borderId="123" xfId="0" applyFont="1" applyFill="1" applyBorder="1" applyAlignment="1">
      <alignment vertical="center"/>
    </xf>
    <xf numFmtId="0" fontId="53" fillId="0" borderId="124" xfId="0" applyFont="1" applyFill="1" applyBorder="1" applyAlignment="1">
      <alignment vertical="center" wrapText="1"/>
    </xf>
    <xf numFmtId="0" fontId="53" fillId="0" borderId="120" xfId="0" applyFont="1" applyFill="1" applyBorder="1" applyAlignment="1">
      <alignment vertical="center" wrapText="1"/>
    </xf>
    <xf numFmtId="0" fontId="54" fillId="0" borderId="123" xfId="0" applyFont="1" applyFill="1" applyBorder="1" applyAlignment="1">
      <alignment vertical="top" wrapText="1"/>
    </xf>
    <xf numFmtId="0" fontId="54" fillId="0" borderId="120" xfId="0" applyFont="1" applyFill="1" applyBorder="1" applyAlignment="1">
      <alignment vertical="top" wrapText="1"/>
    </xf>
    <xf numFmtId="49" fontId="52" fillId="0" borderId="0" xfId="0" applyNumberFormat="1" applyFont="1" applyFill="1" applyAlignment="1">
      <alignment horizontal="center" wrapText="1"/>
    </xf>
    <xf numFmtId="4" fontId="55" fillId="0" borderId="0" xfId="0" applyNumberFormat="1" applyFont="1" applyFill="1"/>
    <xf numFmtId="1" fontId="55" fillId="0" borderId="0" xfId="0" applyNumberFormat="1" applyFont="1" applyFill="1"/>
    <xf numFmtId="0" fontId="52" fillId="0" borderId="0" xfId="0" applyFont="1" applyFill="1"/>
    <xf numFmtId="0" fontId="54" fillId="0" borderId="0" xfId="0" applyFont="1" applyFill="1"/>
    <xf numFmtId="0" fontId="54" fillId="0" borderId="125" xfId="0" applyFont="1" applyFill="1" applyBorder="1" applyAlignment="1">
      <alignment vertical="top" wrapText="1"/>
    </xf>
    <xf numFmtId="0" fontId="54" fillId="0" borderId="126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vertical="center" wrapText="1"/>
    </xf>
    <xf numFmtId="0" fontId="54" fillId="0" borderId="127" xfId="0" applyFont="1" applyFill="1" applyBorder="1" applyAlignment="1">
      <alignment vertical="center" wrapText="1"/>
    </xf>
    <xf numFmtId="0" fontId="54" fillId="0" borderId="126" xfId="0" applyFont="1" applyFill="1" applyBorder="1" applyAlignment="1">
      <alignment vertical="top" wrapText="1"/>
    </xf>
    <xf numFmtId="0" fontId="54" fillId="0" borderId="127" xfId="0" applyFont="1" applyFill="1" applyBorder="1" applyAlignment="1">
      <alignment vertical="top" wrapText="1"/>
    </xf>
    <xf numFmtId="0" fontId="54" fillId="0" borderId="125" xfId="0" applyFont="1" applyFill="1" applyBorder="1" applyAlignment="1">
      <alignment horizontal="center" wrapText="1"/>
    </xf>
    <xf numFmtId="0" fontId="53" fillId="0" borderId="126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 wrapText="1"/>
    </xf>
    <xf numFmtId="0" fontId="53" fillId="0" borderId="127" xfId="0" applyFont="1" applyFill="1" applyBorder="1" applyAlignment="1">
      <alignment vertical="center" wrapText="1"/>
    </xf>
    <xf numFmtId="0" fontId="54" fillId="0" borderId="126" xfId="0" applyFont="1" applyFill="1" applyBorder="1" applyAlignment="1">
      <alignment wrapText="1"/>
    </xf>
    <xf numFmtId="0" fontId="54" fillId="0" borderId="127" xfId="0" applyFont="1" applyFill="1" applyBorder="1" applyAlignment="1">
      <alignment wrapText="1"/>
    </xf>
    <xf numFmtId="0" fontId="54" fillId="0" borderId="128" xfId="0" applyFont="1" applyFill="1" applyBorder="1" applyAlignment="1">
      <alignment horizontal="left" wrapText="1"/>
    </xf>
    <xf numFmtId="0" fontId="53" fillId="0" borderId="128" xfId="0" applyFont="1" applyFill="1" applyBorder="1" applyAlignment="1">
      <alignment vertical="center" wrapText="1"/>
    </xf>
    <xf numFmtId="0" fontId="53" fillId="0" borderId="112" xfId="0" applyFont="1" applyFill="1" applyBorder="1" applyAlignment="1">
      <alignment vertical="center" wrapText="1"/>
    </xf>
    <xf numFmtId="0" fontId="53" fillId="0" borderId="115" xfId="0" applyFont="1" applyFill="1" applyBorder="1" applyAlignment="1">
      <alignment vertical="center" wrapText="1"/>
    </xf>
    <xf numFmtId="0" fontId="54" fillId="0" borderId="128" xfId="0" applyFont="1" applyFill="1" applyBorder="1" applyAlignment="1">
      <alignment wrapText="1"/>
    </xf>
    <xf numFmtId="0" fontId="54" fillId="0" borderId="115" xfId="0" applyFont="1" applyFill="1" applyBorder="1" applyAlignment="1">
      <alignment wrapText="1"/>
    </xf>
    <xf numFmtId="0" fontId="53" fillId="0" borderId="81" xfId="0" applyFont="1" applyFill="1" applyBorder="1" applyAlignment="1">
      <alignment horizontal="center" wrapText="1"/>
    </xf>
    <xf numFmtId="0" fontId="56" fillId="0" borderId="81" xfId="0" applyFont="1" applyFill="1" applyBorder="1" applyAlignment="1">
      <alignment horizontal="center" wrapText="1"/>
    </xf>
    <xf numFmtId="0" fontId="53" fillId="0" borderId="81" xfId="0" applyFont="1" applyFill="1" applyBorder="1" applyAlignment="1">
      <alignment wrapText="1"/>
    </xf>
    <xf numFmtId="4" fontId="53" fillId="0" borderId="81" xfId="0" applyNumberFormat="1" applyFont="1" applyFill="1" applyBorder="1" applyAlignment="1">
      <alignment horizontal="right" wrapText="1"/>
    </xf>
    <xf numFmtId="4" fontId="53" fillId="0" borderId="81" xfId="0" applyNumberFormat="1" applyFont="1" applyFill="1" applyBorder="1" applyAlignment="1">
      <alignment horizontal="right"/>
    </xf>
    <xf numFmtId="4" fontId="56" fillId="0" borderId="81" xfId="0" applyNumberFormat="1" applyFont="1" applyFill="1" applyBorder="1" applyAlignment="1">
      <alignment horizontal="right"/>
    </xf>
    <xf numFmtId="0" fontId="54" fillId="0" borderId="81" xfId="0" applyFont="1" applyFill="1" applyBorder="1" applyAlignment="1">
      <alignment wrapText="1"/>
    </xf>
    <xf numFmtId="4" fontId="52" fillId="0" borderId="81" xfId="0" applyNumberFormat="1" applyFont="1" applyFill="1" applyBorder="1" applyAlignment="1">
      <alignment horizontal="right"/>
    </xf>
    <xf numFmtId="4" fontId="54" fillId="0" borderId="81" xfId="0" applyNumberFormat="1" applyFont="1" applyFill="1" applyBorder="1" applyAlignment="1">
      <alignment horizontal="right"/>
    </xf>
    <xf numFmtId="2" fontId="56" fillId="0" borderId="81" xfId="0" applyNumberFormat="1" applyFont="1" applyFill="1" applyBorder="1" applyAlignment="1">
      <alignment horizontal="right"/>
    </xf>
    <xf numFmtId="4" fontId="56" fillId="0" borderId="81" xfId="0" applyNumberFormat="1" applyFont="1" applyFill="1" applyBorder="1" applyAlignment="1">
      <alignment wrapText="1"/>
    </xf>
    <xf numFmtId="2" fontId="53" fillId="0" borderId="81" xfId="0" applyNumberFormat="1" applyFont="1" applyFill="1" applyBorder="1" applyAlignment="1">
      <alignment horizontal="right"/>
    </xf>
    <xf numFmtId="4" fontId="56" fillId="0" borderId="81" xfId="0" applyNumberFormat="1" applyFont="1" applyFill="1" applyBorder="1"/>
    <xf numFmtId="0" fontId="56" fillId="0" borderId="0" xfId="0" applyNumberFormat="1" applyFont="1" applyFill="1" applyAlignment="1">
      <alignment horizontal="center"/>
    </xf>
    <xf numFmtId="2" fontId="54" fillId="0" borderId="81" xfId="0" applyNumberFormat="1" applyFont="1" applyFill="1" applyBorder="1" applyAlignment="1">
      <alignment horizontal="right"/>
    </xf>
    <xf numFmtId="4" fontId="57" fillId="0" borderId="0" xfId="0" applyNumberFormat="1" applyFont="1" applyFill="1"/>
    <xf numFmtId="4" fontId="55" fillId="0" borderId="0" xfId="0" applyNumberFormat="1" applyFont="1" applyFill="1" applyAlignment="1">
      <alignment horizontal="center"/>
    </xf>
    <xf numFmtId="4" fontId="52" fillId="0" borderId="81" xfId="0" applyNumberFormat="1" applyFont="1" applyFill="1" applyBorder="1" applyAlignment="1">
      <alignment horizontal="right" wrapText="1"/>
    </xf>
    <xf numFmtId="4" fontId="52" fillId="0" borderId="0" xfId="0" applyNumberFormat="1" applyFont="1" applyFill="1"/>
    <xf numFmtId="1" fontId="52" fillId="0" borderId="0" xfId="0" applyNumberFormat="1" applyFont="1" applyFill="1"/>
    <xf numFmtId="4" fontId="56" fillId="0" borderId="81" xfId="0" applyNumberFormat="1" applyFont="1" applyFill="1" applyBorder="1" applyAlignment="1">
      <alignment horizontal="right" wrapText="1"/>
    </xf>
    <xf numFmtId="49" fontId="54" fillId="0" borderId="81" xfId="0" applyNumberFormat="1" applyFont="1" applyFill="1" applyBorder="1" applyAlignment="1">
      <alignment horizontal="center" vertical="center" wrapText="1"/>
    </xf>
    <xf numFmtId="4" fontId="52" fillId="0" borderId="81" xfId="0" applyNumberFormat="1" applyFont="1" applyFill="1" applyBorder="1" applyAlignment="1">
      <alignment wrapText="1"/>
    </xf>
    <xf numFmtId="4" fontId="53" fillId="0" borderId="129" xfId="0" applyNumberFormat="1" applyFont="1" applyFill="1" applyBorder="1" applyAlignment="1">
      <alignment horizontal="right"/>
    </xf>
    <xf numFmtId="4" fontId="56" fillId="0" borderId="129" xfId="0" applyNumberFormat="1" applyFont="1" applyFill="1" applyBorder="1" applyAlignment="1">
      <alignment horizontal="right"/>
    </xf>
    <xf numFmtId="0" fontId="54" fillId="0" borderId="124" xfId="0" applyFont="1" applyFill="1" applyBorder="1" applyAlignment="1">
      <alignment wrapText="1"/>
    </xf>
    <xf numFmtId="0" fontId="54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wrapText="1"/>
    </xf>
    <xf numFmtId="14" fontId="54" fillId="0" borderId="0" xfId="0" applyNumberFormat="1" applyFont="1" applyFill="1" applyBorder="1" applyAlignment="1">
      <alignment horizontal="center" wrapText="1"/>
    </xf>
    <xf numFmtId="14" fontId="54" fillId="0" borderId="0" xfId="0" applyNumberFormat="1" applyFont="1" applyFill="1" applyBorder="1" applyAlignment="1">
      <alignment wrapText="1"/>
    </xf>
    <xf numFmtId="0" fontId="54" fillId="0" borderId="0" xfId="0" applyFont="1" applyFill="1" applyAlignment="1">
      <alignment horizontal="center" wrapText="1"/>
    </xf>
    <xf numFmtId="0" fontId="54" fillId="0" borderId="0" xfId="0" applyFont="1" applyFill="1" applyAlignment="1">
      <alignment wrapText="1"/>
    </xf>
    <xf numFmtId="0" fontId="54" fillId="0" borderId="0" xfId="0" applyFont="1" applyFill="1" applyAlignment="1"/>
    <xf numFmtId="0" fontId="52" fillId="0" borderId="0" xfId="0" applyFont="1" applyFill="1" applyAlignment="1">
      <alignment horizontal="center" wrapText="1"/>
    </xf>
    <xf numFmtId="0" fontId="53" fillId="44" borderId="120" xfId="0" applyFont="1" applyFill="1" applyBorder="1" applyAlignment="1">
      <alignment wrapText="1"/>
    </xf>
    <xf numFmtId="0" fontId="53" fillId="44" borderId="126" xfId="0" applyFont="1" applyFill="1" applyBorder="1" applyAlignment="1"/>
    <xf numFmtId="0" fontId="53" fillId="44" borderId="127" xfId="0" applyFont="1" applyFill="1" applyBorder="1" applyAlignment="1">
      <alignment wrapText="1"/>
    </xf>
    <xf numFmtId="0" fontId="54" fillId="44" borderId="126" xfId="0" applyFont="1" applyFill="1" applyBorder="1" applyAlignment="1">
      <alignment wrapText="1"/>
    </xf>
    <xf numFmtId="0" fontId="54" fillId="44" borderId="127" xfId="0" applyFont="1" applyFill="1" applyBorder="1" applyAlignment="1">
      <alignment wrapText="1"/>
    </xf>
    <xf numFmtId="0" fontId="54" fillId="44" borderId="128" xfId="0" applyFont="1" applyFill="1" applyBorder="1" applyAlignment="1">
      <alignment wrapText="1"/>
    </xf>
    <xf numFmtId="0" fontId="54" fillId="44" borderId="115" xfId="0" applyFont="1" applyFill="1" applyBorder="1" applyAlignment="1">
      <alignment wrapText="1"/>
    </xf>
    <xf numFmtId="0" fontId="54" fillId="44" borderId="95" xfId="0" applyFont="1" applyFill="1" applyBorder="1" applyAlignment="1">
      <alignment vertical="top" wrapText="1"/>
    </xf>
    <xf numFmtId="1" fontId="52" fillId="0" borderId="0" xfId="0" applyNumberFormat="1" applyFont="1"/>
    <xf numFmtId="0" fontId="52" fillId="0" borderId="0" xfId="0" applyFont="1"/>
    <xf numFmtId="0" fontId="54" fillId="0" borderId="0" xfId="0" applyFont="1"/>
    <xf numFmtId="0" fontId="54" fillId="0" borderId="125" xfId="0" applyFont="1" applyBorder="1" applyAlignment="1">
      <alignment vertical="top" wrapText="1"/>
    </xf>
    <xf numFmtId="0" fontId="54" fillId="44" borderId="125" xfId="0" applyFont="1" applyFill="1" applyBorder="1" applyAlignment="1">
      <alignment vertical="top" wrapText="1"/>
    </xf>
    <xf numFmtId="0" fontId="54" fillId="0" borderId="125" xfId="0" applyFont="1" applyBorder="1" applyAlignment="1">
      <alignment horizontal="left" vertical="top" wrapText="1"/>
    </xf>
    <xf numFmtId="0" fontId="54" fillId="44" borderId="125" xfId="0" applyFont="1" applyFill="1" applyBorder="1" applyAlignment="1">
      <alignment horizontal="center" wrapText="1"/>
    </xf>
    <xf numFmtId="0" fontId="54" fillId="44" borderId="125" xfId="0" applyFont="1" applyFill="1" applyBorder="1" applyAlignment="1">
      <alignment wrapText="1"/>
    </xf>
    <xf numFmtId="0" fontId="54" fillId="44" borderId="128" xfId="0" applyFont="1" applyFill="1" applyBorder="1" applyAlignment="1">
      <alignment horizontal="left" wrapText="1"/>
    </xf>
    <xf numFmtId="0" fontId="54" fillId="44" borderId="100" xfId="0" applyFont="1" applyFill="1" applyBorder="1" applyAlignment="1">
      <alignment wrapText="1"/>
    </xf>
    <xf numFmtId="0" fontId="54" fillId="44" borderId="130" xfId="0" applyFont="1" applyFill="1" applyBorder="1" applyAlignment="1"/>
    <xf numFmtId="0" fontId="54" fillId="44" borderId="117" xfId="0" applyFont="1" applyFill="1" applyBorder="1" applyAlignment="1">
      <alignment wrapText="1"/>
    </xf>
    <xf numFmtId="0" fontId="53" fillId="44" borderId="81" xfId="0" applyFont="1" applyFill="1" applyBorder="1" applyAlignment="1">
      <alignment horizontal="center" wrapText="1"/>
    </xf>
    <xf numFmtId="0" fontId="53" fillId="44" borderId="130" xfId="0" applyFont="1" applyFill="1" applyBorder="1" applyAlignment="1"/>
    <xf numFmtId="0" fontId="53" fillId="44" borderId="117" xfId="0" applyFont="1" applyFill="1" applyBorder="1" applyAlignment="1">
      <alignment wrapText="1"/>
    </xf>
    <xf numFmtId="4" fontId="53" fillId="44" borderId="81" xfId="0" applyNumberFormat="1" applyFont="1" applyFill="1" applyBorder="1" applyAlignment="1">
      <alignment horizontal="right"/>
    </xf>
    <xf numFmtId="4" fontId="52" fillId="0" borderId="0" xfId="0" applyNumberFormat="1" applyFont="1"/>
    <xf numFmtId="4" fontId="53" fillId="0" borderId="0" xfId="0" applyNumberFormat="1" applyFont="1" applyFill="1" applyBorder="1" applyAlignment="1">
      <alignment horizontal="right"/>
    </xf>
    <xf numFmtId="4" fontId="54" fillId="44" borderId="81" xfId="0" applyNumberFormat="1" applyFont="1" applyFill="1" applyBorder="1" applyAlignment="1">
      <alignment horizontal="right"/>
    </xf>
    <xf numFmtId="4" fontId="54" fillId="0" borderId="0" xfId="0" applyNumberFormat="1" applyFont="1" applyFill="1" applyBorder="1" applyAlignment="1">
      <alignment horizontal="right"/>
    </xf>
    <xf numFmtId="0" fontId="54" fillId="44" borderId="130" xfId="0" applyFont="1" applyFill="1" applyBorder="1" applyAlignment="1">
      <alignment wrapText="1"/>
    </xf>
    <xf numFmtId="2" fontId="54" fillId="44" borderId="81" xfId="0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right"/>
    </xf>
    <xf numFmtId="0" fontId="53" fillId="44" borderId="81" xfId="0" applyFont="1" applyFill="1" applyBorder="1" applyAlignment="1">
      <alignment horizontal="right"/>
    </xf>
    <xf numFmtId="0" fontId="53" fillId="0" borderId="0" xfId="0" applyFont="1" applyFill="1" applyBorder="1" applyAlignment="1">
      <alignment horizontal="right"/>
    </xf>
    <xf numFmtId="0" fontId="54" fillId="44" borderId="81" xfId="0" applyFont="1" applyFill="1" applyBorder="1" applyAlignment="1">
      <alignment horizontal="right"/>
    </xf>
    <xf numFmtId="0" fontId="53" fillId="44" borderId="131" xfId="0" applyFont="1" applyFill="1" applyBorder="1" applyAlignment="1"/>
    <xf numFmtId="0" fontId="53" fillId="44" borderId="132" xfId="0" applyFont="1" applyFill="1" applyBorder="1" applyAlignment="1">
      <alignment wrapText="1"/>
    </xf>
    <xf numFmtId="4" fontId="53" fillId="44" borderId="129" xfId="0" applyNumberFormat="1" applyFont="1" applyFill="1" applyBorder="1" applyAlignment="1">
      <alignment horizontal="right"/>
    </xf>
    <xf numFmtId="0" fontId="54" fillId="44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0" fontId="54" fillId="0" borderId="0" xfId="0" applyFont="1" applyAlignment="1">
      <alignment horizontal="center" wrapText="1"/>
    </xf>
    <xf numFmtId="14" fontId="54" fillId="0" borderId="0" xfId="0" applyNumberFormat="1" applyFont="1" applyAlignment="1">
      <alignment wrapText="1"/>
    </xf>
    <xf numFmtId="0" fontId="54" fillId="0" borderId="0" xfId="0" applyFont="1" applyAlignment="1">
      <alignment wrapText="1"/>
    </xf>
    <xf numFmtId="0" fontId="54" fillId="0" borderId="0" xfId="0" applyFont="1" applyAlignment="1"/>
    <xf numFmtId="49" fontId="52" fillId="0" borderId="0" xfId="0" applyNumberFormat="1" applyFont="1"/>
    <xf numFmtId="0" fontId="58" fillId="0" borderId="0" xfId="0" applyFont="1"/>
    <xf numFmtId="4" fontId="58" fillId="0" borderId="0" xfId="0" applyNumberFormat="1" applyFont="1"/>
    <xf numFmtId="0" fontId="52" fillId="0" borderId="0" xfId="0" applyFont="1" applyAlignment="1"/>
    <xf numFmtId="0" fontId="53" fillId="44" borderId="123" xfId="0" applyFont="1" applyFill="1" applyBorder="1" applyAlignment="1"/>
    <xf numFmtId="0" fontId="53" fillId="44" borderId="126" xfId="0" applyFont="1" applyFill="1" applyBorder="1" applyAlignment="1">
      <alignment wrapText="1"/>
    </xf>
    <xf numFmtId="0" fontId="53" fillId="44" borderId="126" xfId="0" applyFont="1" applyFill="1" applyBorder="1" applyAlignment="1">
      <alignment horizontal="left"/>
    </xf>
    <xf numFmtId="4" fontId="54" fillId="44" borderId="124" xfId="0" applyNumberFormat="1" applyFont="1" applyFill="1" applyBorder="1" applyAlignment="1">
      <alignment wrapText="1"/>
    </xf>
    <xf numFmtId="14" fontId="54" fillId="0" borderId="0" xfId="0" applyNumberFormat="1" applyFont="1" applyAlignment="1">
      <alignment horizontal="left" wrapText="1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/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Alignment="1" applyProtection="1">
      <alignment horizontal="left" vertical="center"/>
      <protection locked="0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56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Fill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3" fillId="0" borderId="41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Alignment="1">
      <alignment vertical="center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Border="1" applyAlignment="1">
      <alignment wrapText="1"/>
    </xf>
    <xf numFmtId="4" fontId="34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center" wrapText="1"/>
    </xf>
    <xf numFmtId="4" fontId="34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/>
    <xf numFmtId="0" fontId="31" fillId="0" borderId="0" xfId="42" applyFont="1" applyAlignment="1">
      <alignment horizontal="left" wrapText="1"/>
    </xf>
    <xf numFmtId="2" fontId="46" fillId="0" borderId="95" xfId="0" applyNumberFormat="1" applyFont="1" applyFill="1" applyBorder="1" applyAlignment="1">
      <alignment horizontal="right"/>
    </xf>
    <xf numFmtId="4" fontId="59" fillId="0" borderId="21" xfId="40" applyNumberFormat="1" applyFont="1" applyFill="1" applyBorder="1" applyAlignment="1" applyProtection="1">
      <alignment vertical="center"/>
    </xf>
    <xf numFmtId="4" fontId="34" fillId="42" borderId="19" xfId="40" applyNumberFormat="1" applyFont="1" applyFill="1" applyBorder="1" applyAlignment="1">
      <alignment vertical="center"/>
    </xf>
    <xf numFmtId="4" fontId="34" fillId="42" borderId="63" xfId="40" applyNumberFormat="1" applyFont="1" applyFill="1" applyBorder="1" applyAlignment="1">
      <alignment vertical="center"/>
    </xf>
    <xf numFmtId="4" fontId="34" fillId="0" borderId="0" xfId="0" applyNumberFormat="1" applyFont="1" applyAlignment="1">
      <alignment vertical="center" wrapText="1"/>
    </xf>
    <xf numFmtId="4" fontId="34" fillId="41" borderId="38" xfId="0" applyNumberFormat="1" applyFont="1" applyFill="1" applyBorder="1" applyAlignment="1">
      <alignment horizontal="center" vertical="center" wrapText="1"/>
    </xf>
    <xf numFmtId="4" fontId="34" fillId="0" borderId="19" xfId="0" applyNumberFormat="1" applyFont="1" applyFill="1" applyBorder="1" applyAlignment="1">
      <alignment vertical="center"/>
    </xf>
    <xf numFmtId="4" fontId="34" fillId="0" borderId="39" xfId="0" applyNumberFormat="1" applyFont="1" applyBorder="1" applyAlignment="1">
      <alignment vertical="center"/>
    </xf>
    <xf numFmtId="4" fontId="34" fillId="0" borderId="19" xfId="0" applyNumberFormat="1" applyFont="1" applyBorder="1" applyAlignment="1">
      <alignment vertical="center"/>
    </xf>
    <xf numFmtId="4" fontId="34" fillId="0" borderId="20" xfId="0" applyNumberFormat="1" applyFont="1" applyBorder="1" applyAlignment="1">
      <alignment vertical="center"/>
    </xf>
    <xf numFmtId="4" fontId="34" fillId="0" borderId="29" xfId="0" applyNumberFormat="1" applyFont="1" applyBorder="1" applyAlignment="1">
      <alignment vertical="center"/>
    </xf>
    <xf numFmtId="4" fontId="34" fillId="0" borderId="40" xfId="0" applyNumberFormat="1" applyFont="1" applyBorder="1" applyAlignment="1">
      <alignment vertical="center"/>
    </xf>
    <xf numFmtId="4" fontId="34" fillId="0" borderId="21" xfId="0" applyNumberFormat="1" applyFont="1" applyFill="1" applyBorder="1" applyAlignment="1">
      <alignment vertical="center"/>
    </xf>
    <xf numFmtId="4" fontId="34" fillId="0" borderId="41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4" fontId="34" fillId="0" borderId="22" xfId="0" applyNumberFormat="1" applyFont="1" applyBorder="1" applyAlignment="1">
      <alignment vertical="center"/>
    </xf>
    <xf numFmtId="4" fontId="34" fillId="41" borderId="47" xfId="0" applyNumberFormat="1" applyFont="1" applyFill="1" applyBorder="1" applyAlignment="1">
      <alignment vertical="center"/>
    </xf>
    <xf numFmtId="4" fontId="34" fillId="41" borderId="48" xfId="0" applyNumberFormat="1" applyFont="1" applyFill="1" applyBorder="1" applyAlignment="1">
      <alignment vertical="center"/>
    </xf>
    <xf numFmtId="4" fontId="34" fillId="41" borderId="15" xfId="0" applyNumberFormat="1" applyFont="1" applyFill="1" applyBorder="1" applyAlignment="1">
      <alignment vertical="center"/>
    </xf>
    <xf numFmtId="4" fontId="34" fillId="0" borderId="49" xfId="0" applyNumberFormat="1" applyFont="1" applyFill="1" applyBorder="1" applyAlignment="1">
      <alignment vertical="center"/>
    </xf>
    <xf numFmtId="4" fontId="34" fillId="0" borderId="50" xfId="0" applyNumberFormat="1" applyFont="1" applyBorder="1" applyAlignment="1">
      <alignment vertical="center"/>
    </xf>
    <xf numFmtId="4" fontId="34" fillId="0" borderId="49" xfId="0" applyNumberFormat="1" applyFont="1" applyBorder="1" applyAlignment="1">
      <alignment vertical="center"/>
    </xf>
    <xf numFmtId="4" fontId="34" fillId="0" borderId="28" xfId="0" applyNumberFormat="1" applyFont="1" applyBorder="1" applyAlignment="1">
      <alignment vertical="center"/>
    </xf>
    <xf numFmtId="4" fontId="34" fillId="0" borderId="26" xfId="0" applyNumberFormat="1" applyFont="1" applyBorder="1" applyAlignment="1">
      <alignment vertical="center"/>
    </xf>
    <xf numFmtId="4" fontId="34" fillId="0" borderId="51" xfId="0" applyNumberFormat="1" applyFont="1" applyBorder="1" applyAlignment="1">
      <alignment vertical="center"/>
    </xf>
    <xf numFmtId="4" fontId="34" fillId="41" borderId="38" xfId="0" applyNumberFormat="1" applyFont="1" applyFill="1" applyBorder="1" applyAlignment="1">
      <alignment vertical="center"/>
    </xf>
    <xf numFmtId="4" fontId="34" fillId="41" borderId="16" xfId="0" applyNumberFormat="1" applyFont="1" applyFill="1" applyBorder="1" applyAlignment="1">
      <alignment vertical="center"/>
    </xf>
    <xf numFmtId="4" fontId="34" fillId="0" borderId="54" xfId="0" applyNumberFormat="1" applyFont="1" applyFill="1" applyBorder="1" applyAlignment="1" applyProtection="1">
      <alignment vertical="center"/>
      <protection locked="0"/>
    </xf>
    <xf numFmtId="4" fontId="34" fillId="0" borderId="19" xfId="0" applyNumberFormat="1" applyFont="1" applyFill="1" applyBorder="1" applyAlignment="1" applyProtection="1">
      <alignment vertical="center"/>
      <protection locked="0"/>
    </xf>
    <xf numFmtId="49" fontId="34" fillId="0" borderId="49" xfId="0" applyNumberFormat="1" applyFont="1" applyFill="1" applyBorder="1" applyAlignment="1" applyProtection="1">
      <alignment vertical="center"/>
      <protection locked="0"/>
    </xf>
    <xf numFmtId="4" fontId="34" fillId="0" borderId="55" xfId="0" applyNumberFormat="1" applyFont="1" applyFill="1" applyBorder="1" applyAlignment="1" applyProtection="1">
      <alignment vertical="center"/>
      <protection locked="0"/>
    </xf>
    <xf numFmtId="4" fontId="34" fillId="0" borderId="49" xfId="0" applyNumberFormat="1" applyFont="1" applyFill="1" applyBorder="1" applyAlignment="1" applyProtection="1">
      <alignment vertical="center"/>
      <protection locked="0"/>
    </xf>
    <xf numFmtId="4" fontId="34" fillId="0" borderId="56" xfId="0" applyNumberFormat="1" applyFont="1" applyFill="1" applyBorder="1" applyAlignment="1" applyProtection="1">
      <alignment vertical="center"/>
    </xf>
    <xf numFmtId="4" fontId="34" fillId="0" borderId="21" xfId="0" applyNumberFormat="1" applyFont="1" applyFill="1" applyBorder="1" applyAlignment="1" applyProtection="1">
      <alignment vertical="center"/>
      <protection locked="0"/>
    </xf>
    <xf numFmtId="4" fontId="34" fillId="42" borderId="57" xfId="0" applyNumberFormat="1" applyFont="1" applyFill="1" applyBorder="1" applyAlignment="1" applyProtection="1">
      <alignment vertical="center"/>
      <protection locked="0"/>
    </xf>
    <xf numFmtId="4" fontId="34" fillId="42" borderId="15" xfId="0" applyNumberFormat="1" applyFont="1" applyFill="1" applyBorder="1" applyAlignment="1" applyProtection="1">
      <alignment vertical="center"/>
      <protection locked="0"/>
    </xf>
    <xf numFmtId="4" fontId="34" fillId="0" borderId="59" xfId="0" applyNumberFormat="1" applyFont="1" applyFill="1" applyBorder="1" applyAlignment="1" applyProtection="1">
      <alignment horizontal="right" vertical="center" wrapText="1"/>
    </xf>
    <xf numFmtId="4" fontId="33" fillId="0" borderId="11" xfId="0" applyNumberFormat="1" applyFont="1" applyBorder="1" applyAlignment="1" applyProtection="1">
      <alignment horizontal="right" vertical="center" wrapText="1"/>
      <protection locked="0"/>
    </xf>
    <xf numFmtId="4" fontId="34" fillId="0" borderId="60" xfId="0" applyNumberFormat="1" applyFont="1" applyFill="1" applyBorder="1" applyAlignment="1" applyProtection="1">
      <alignment horizontal="right" vertical="center" wrapText="1"/>
    </xf>
    <xf numFmtId="4" fontId="33" fillId="0" borderId="31" xfId="0" applyNumberFormat="1" applyFont="1" applyBorder="1" applyAlignment="1" applyProtection="1">
      <alignment horizontal="right" vertical="center" wrapText="1"/>
      <protection locked="0"/>
    </xf>
    <xf numFmtId="4" fontId="34" fillId="0" borderId="61" xfId="0" applyNumberFormat="1" applyFont="1" applyFill="1" applyBorder="1" applyAlignment="1" applyProtection="1">
      <alignment horizontal="right" vertical="center" wrapText="1"/>
    </xf>
    <xf numFmtId="4" fontId="34" fillId="42" borderId="62" xfId="0" applyNumberFormat="1" applyFont="1" applyFill="1" applyBorder="1" applyAlignment="1" applyProtection="1">
      <alignment horizontal="right" vertical="center" wrapText="1"/>
    </xf>
    <xf numFmtId="4" fontId="34" fillId="41" borderId="34" xfId="0" applyNumberFormat="1" applyFont="1" applyFill="1" applyBorder="1" applyAlignment="1" applyProtection="1">
      <alignment horizontal="right" vertical="center" wrapText="1"/>
    </xf>
    <xf numFmtId="4" fontId="34" fillId="41" borderId="33" xfId="0" applyNumberFormat="1" applyFont="1" applyFill="1" applyBorder="1" applyAlignment="1" applyProtection="1">
      <alignment horizontal="right" vertical="center" wrapText="1"/>
    </xf>
    <xf numFmtId="4" fontId="34" fillId="41" borderId="38" xfId="0" applyNumberFormat="1" applyFont="1" applyFill="1" applyBorder="1" applyAlignment="1" applyProtection="1">
      <alignment horizontal="right" vertical="center" wrapText="1"/>
    </xf>
    <xf numFmtId="4" fontId="34" fillId="42" borderId="15" xfId="0" applyNumberFormat="1" applyFont="1" applyFill="1" applyBorder="1" applyAlignment="1" applyProtection="1">
      <alignment horizontal="right" vertical="center" wrapText="1"/>
    </xf>
    <xf numFmtId="4" fontId="34" fillId="41" borderId="16" xfId="0" applyNumberFormat="1" applyFont="1" applyFill="1" applyBorder="1" applyAlignment="1" applyProtection="1">
      <alignment horizontal="right" vertical="center" wrapText="1"/>
    </xf>
    <xf numFmtId="4" fontId="34" fillId="41" borderId="14" xfId="0" applyNumberFormat="1" applyFont="1" applyFill="1" applyBorder="1" applyAlignment="1">
      <alignment horizontal="right" vertical="center" wrapText="1"/>
    </xf>
    <xf numFmtId="4" fontId="34" fillId="41" borderId="15" xfId="0" applyNumberFormat="1" applyFont="1" applyFill="1" applyBorder="1" applyAlignment="1">
      <alignment horizontal="right" vertical="center" wrapText="1"/>
    </xf>
    <xf numFmtId="4" fontId="34" fillId="41" borderId="63" xfId="0" applyNumberFormat="1" applyFont="1" applyFill="1" applyBorder="1" applyAlignment="1">
      <alignment horizontal="center" vertical="center"/>
    </xf>
    <xf numFmtId="4" fontId="34" fillId="42" borderId="15" xfId="0" applyNumberFormat="1" applyFont="1" applyFill="1" applyBorder="1" applyAlignment="1">
      <alignment horizontal="center" vertical="center" wrapText="1"/>
    </xf>
    <xf numFmtId="4" fontId="34" fillId="42" borderId="38" xfId="0" applyNumberFormat="1" applyFont="1" applyFill="1" applyBorder="1" applyAlignment="1">
      <alignment horizontal="center" vertical="center" wrapText="1"/>
    </xf>
    <xf numFmtId="4" fontId="33" fillId="0" borderId="50" xfId="0" applyNumberFormat="1" applyFont="1" applyFill="1" applyBorder="1" applyAlignment="1">
      <alignment vertical="center"/>
    </xf>
    <xf numFmtId="4" fontId="33" fillId="0" borderId="41" xfId="0" applyNumberFormat="1" applyFont="1" applyFill="1" applyBorder="1" applyAlignment="1">
      <alignment vertical="center"/>
    </xf>
    <xf numFmtId="4" fontId="34" fillId="41" borderId="57" xfId="0" applyNumberFormat="1" applyFont="1" applyFill="1" applyBorder="1" applyAlignment="1">
      <alignment horizontal="left" vertical="center"/>
    </xf>
    <xf numFmtId="4" fontId="34" fillId="41" borderId="57" xfId="0" applyNumberFormat="1" applyFont="1" applyFill="1" applyBorder="1" applyAlignment="1">
      <alignment vertical="center"/>
    </xf>
    <xf numFmtId="4" fontId="33" fillId="0" borderId="65" xfId="0" applyNumberFormat="1" applyFont="1" applyBorder="1" applyAlignment="1" applyProtection="1">
      <alignment horizontal="right" vertical="center"/>
      <protection locked="0"/>
    </xf>
    <xf numFmtId="4" fontId="33" fillId="0" borderId="56" xfId="0" applyNumberFormat="1" applyFont="1" applyBorder="1" applyAlignment="1" applyProtection="1">
      <alignment horizontal="right" vertical="center"/>
      <protection locked="0"/>
    </xf>
    <xf numFmtId="4" fontId="34" fillId="42" borderId="16" xfId="0" applyNumberFormat="1" applyFont="1" applyFill="1" applyBorder="1" applyAlignment="1" applyProtection="1">
      <alignment horizontal="right" vertical="center"/>
    </xf>
    <xf numFmtId="4" fontId="34" fillId="41" borderId="15" xfId="0" applyNumberFormat="1" applyFont="1" applyFill="1" applyBorder="1" applyAlignment="1" applyProtection="1">
      <alignment horizontal="right" vertical="center"/>
    </xf>
    <xf numFmtId="4" fontId="34" fillId="0" borderId="66" xfId="0" applyNumberFormat="1" applyFont="1" applyBorder="1" applyAlignment="1" applyProtection="1">
      <alignment horizontal="right" vertical="center" wrapText="1"/>
      <protection locked="0"/>
    </xf>
    <xf numFmtId="4" fontId="34" fillId="0" borderId="52" xfId="0" applyNumberFormat="1" applyFont="1" applyFill="1" applyBorder="1" applyAlignment="1" applyProtection="1">
      <alignment horizontal="right" vertical="center" wrapText="1"/>
    </xf>
    <xf numFmtId="4" fontId="34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5" xfId="0" applyNumberFormat="1" applyFont="1" applyFill="1" applyBorder="1" applyAlignment="1" applyProtection="1">
      <alignment horizontal="right" vertical="center" wrapText="1"/>
    </xf>
    <xf numFmtId="4" fontId="34" fillId="0" borderId="0" xfId="0" applyNumberFormat="1" applyFont="1" applyAlignment="1" applyProtection="1">
      <alignment vertical="center"/>
      <protection locked="0"/>
    </xf>
    <xf numFmtId="4" fontId="34" fillId="42" borderId="15" xfId="0" applyNumberFormat="1" applyFont="1" applyFill="1" applyBorder="1" applyAlignment="1" applyProtection="1">
      <alignment horizontal="right" vertical="center"/>
    </xf>
    <xf numFmtId="4" fontId="34" fillId="0" borderId="50" xfId="0" applyNumberFormat="1" applyFont="1" applyFill="1" applyBorder="1" applyAlignment="1" applyProtection="1">
      <alignment horizontal="right" vertical="center"/>
      <protection locked="0"/>
    </xf>
    <xf numFmtId="4" fontId="34" fillId="0" borderId="49" xfId="0" applyNumberFormat="1" applyFont="1" applyFill="1" applyBorder="1" applyAlignment="1" applyProtection="1">
      <alignment horizontal="right" vertical="center"/>
      <protection locked="0"/>
    </xf>
    <xf numFmtId="4" fontId="33" fillId="0" borderId="67" xfId="0" applyNumberFormat="1" applyFont="1" applyBorder="1" applyAlignment="1" applyProtection="1">
      <alignment horizontal="right" vertical="center"/>
      <protection locked="0"/>
    </xf>
    <xf numFmtId="4" fontId="33" fillId="0" borderId="23" xfId="0" applyNumberFormat="1" applyFont="1" applyBorder="1" applyAlignment="1" applyProtection="1">
      <alignment horizontal="right" vertical="center"/>
      <protection locked="0"/>
    </xf>
    <xf numFmtId="4" fontId="34" fillId="42" borderId="16" xfId="0" applyNumberFormat="1" applyFont="1" applyFill="1" applyBorder="1" applyAlignment="1" applyProtection="1">
      <alignment vertical="center"/>
      <protection locked="0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  <protection locked="0"/>
    </xf>
    <xf numFmtId="4" fontId="34" fillId="42" borderId="15" xfId="0" applyNumberFormat="1" applyFont="1" applyFill="1" applyBorder="1" applyAlignment="1" applyProtection="1">
      <alignment vertical="center"/>
    </xf>
    <xf numFmtId="4" fontId="34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5" xfId="0" applyNumberFormat="1" applyFont="1" applyFill="1" applyBorder="1" applyAlignment="1" applyProtection="1">
      <alignment vertical="center" wrapText="1"/>
      <protection locked="0"/>
    </xf>
    <xf numFmtId="4" fontId="34" fillId="0" borderId="47" xfId="0" applyNumberFormat="1" applyFont="1" applyFill="1" applyBorder="1" applyAlignment="1" applyProtection="1">
      <alignment vertical="center" wrapText="1"/>
      <protection locked="0"/>
    </xf>
    <xf numFmtId="4" fontId="34" fillId="0" borderId="68" xfId="0" applyNumberFormat="1" applyFont="1" applyFill="1" applyBorder="1" applyAlignment="1" applyProtection="1">
      <alignment vertical="center" wrapText="1"/>
      <protection locked="0"/>
    </xf>
    <xf numFmtId="4" fontId="34" fillId="0" borderId="69" xfId="0" applyNumberFormat="1" applyFont="1" applyFill="1" applyBorder="1" applyAlignment="1" applyProtection="1">
      <alignment vertical="center" wrapText="1"/>
      <protection locked="0"/>
    </xf>
    <xf numFmtId="4" fontId="33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0" xfId="0" applyNumberFormat="1" applyFont="1" applyFill="1" applyBorder="1" applyAlignment="1" applyProtection="1">
      <alignment horizontal="right" vertical="center" wrapText="1"/>
    </xf>
    <xf numFmtId="4" fontId="34" fillId="0" borderId="19" xfId="0" applyNumberFormat="1" applyFont="1" applyBorder="1" applyAlignment="1" applyProtection="1">
      <alignment horizontal="right" vertical="center" wrapText="1"/>
      <protection locked="0"/>
    </xf>
    <xf numFmtId="4" fontId="34" fillId="0" borderId="0" xfId="0" applyNumberFormat="1" applyFont="1" applyFill="1" applyBorder="1" applyAlignment="1">
      <alignment horizontal="left" vertical="center"/>
    </xf>
    <xf numFmtId="4" fontId="34" fillId="0" borderId="21" xfId="0" applyNumberFormat="1" applyFont="1" applyBorder="1" applyAlignment="1" applyProtection="1">
      <alignment horizontal="right" vertical="center" wrapText="1"/>
      <protection locked="0"/>
    </xf>
    <xf numFmtId="4" fontId="34" fillId="0" borderId="0" xfId="0" applyNumberFormat="1" applyFont="1" applyFill="1" applyBorder="1" applyAlignment="1">
      <alignment horizontal="center" vertical="center"/>
    </xf>
    <xf numFmtId="4" fontId="34" fillId="0" borderId="21" xfId="0" applyNumberFormat="1" applyFont="1" applyFill="1" applyBorder="1" applyAlignment="1" applyProtection="1">
      <alignment horizontal="right" vertical="center" wrapText="1"/>
    </xf>
    <xf numFmtId="4" fontId="34" fillId="42" borderId="57" xfId="0" applyNumberFormat="1" applyFont="1" applyFill="1" applyBorder="1" applyAlignment="1">
      <alignment horizontal="left" vertical="center"/>
    </xf>
    <xf numFmtId="4" fontId="34" fillId="42" borderId="38" xfId="0" applyNumberFormat="1" applyFont="1" applyFill="1" applyBorder="1" applyAlignment="1">
      <alignment horizontal="left" vertical="center"/>
    </xf>
    <xf numFmtId="4" fontId="34" fillId="42" borderId="16" xfId="0" applyNumberFormat="1" applyFont="1" applyFill="1" applyBorder="1" applyAlignment="1">
      <alignment horizontal="left" vertical="center"/>
    </xf>
    <xf numFmtId="4" fontId="34" fillId="42" borderId="57" xfId="0" applyNumberFormat="1" applyFont="1" applyFill="1" applyBorder="1" applyAlignment="1" applyProtection="1">
      <alignment horizontal="center" vertical="center"/>
      <protection locked="0"/>
    </xf>
    <xf numFmtId="4" fontId="34" fillId="0" borderId="15" xfId="0" applyNumberFormat="1" applyFont="1" applyFill="1" applyBorder="1" applyAlignment="1" applyProtection="1">
      <alignment vertical="center"/>
    </xf>
    <xf numFmtId="0" fontId="46" fillId="0" borderId="23" xfId="0" applyFont="1" applyBorder="1"/>
    <xf numFmtId="4" fontId="34" fillId="42" borderId="15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 applyProtection="1">
      <alignment vertical="center"/>
    </xf>
    <xf numFmtId="4" fontId="34" fillId="0" borderId="15" xfId="0" applyNumberFormat="1" applyFont="1" applyBorder="1" applyAlignment="1" applyProtection="1">
      <alignment vertical="center"/>
      <protection locked="0"/>
    </xf>
    <xf numFmtId="4" fontId="34" fillId="0" borderId="16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4" fillId="0" borderId="17" xfId="0" applyNumberFormat="1" applyFont="1" applyBorder="1" applyAlignment="1" applyProtection="1">
      <alignment vertical="center"/>
      <protection locked="0"/>
    </xf>
    <xf numFmtId="4" fontId="34" fillId="0" borderId="18" xfId="0" applyNumberFormat="1" applyFont="1" applyBorder="1" applyAlignment="1" applyProtection="1">
      <alignment vertical="center"/>
      <protection locked="0"/>
    </xf>
    <xf numFmtId="4" fontId="34" fillId="0" borderId="21" xfId="0" applyNumberFormat="1" applyFont="1" applyFill="1" applyBorder="1" applyAlignment="1" applyProtection="1">
      <alignment vertical="center"/>
    </xf>
    <xf numFmtId="4" fontId="34" fillId="0" borderId="19" xfId="0" applyNumberFormat="1" applyFont="1" applyFill="1" applyBorder="1" applyAlignment="1" applyProtection="1">
      <alignment vertical="center"/>
    </xf>
    <xf numFmtId="4" fontId="34" fillId="0" borderId="20" xfId="0" applyNumberFormat="1" applyFont="1" applyFill="1" applyBorder="1" applyAlignment="1" applyProtection="1">
      <alignment vertical="center"/>
    </xf>
    <xf numFmtId="4" fontId="34" fillId="42" borderId="57" xfId="0" applyNumberFormat="1" applyFont="1" applyFill="1" applyBorder="1" applyAlignment="1">
      <alignment horizontal="center" vertical="center"/>
    </xf>
    <xf numFmtId="4" fontId="34" fillId="41" borderId="15" xfId="0" applyNumberFormat="1" applyFont="1" applyFill="1" applyBorder="1" applyAlignment="1">
      <alignment horizontal="center" vertical="center"/>
    </xf>
    <xf numFmtId="4" fontId="34" fillId="41" borderId="38" xfId="0" applyNumberFormat="1" applyFont="1" applyFill="1" applyBorder="1" applyAlignment="1">
      <alignment horizontal="center" vertical="center"/>
    </xf>
    <xf numFmtId="4" fontId="34" fillId="0" borderId="0" xfId="0" applyNumberFormat="1" applyFont="1" applyAlignment="1">
      <alignment vertical="center"/>
    </xf>
    <xf numFmtId="4" fontId="34" fillId="0" borderId="55" xfId="0" applyNumberFormat="1" applyFont="1" applyFill="1" applyBorder="1" applyAlignment="1">
      <alignment horizontal="right" vertical="center"/>
    </xf>
    <xf numFmtId="4" fontId="34" fillId="0" borderId="50" xfId="0" applyNumberFormat="1" applyFont="1" applyFill="1" applyBorder="1" applyAlignment="1" applyProtection="1">
      <alignment vertical="center"/>
      <protection locked="0"/>
    </xf>
    <xf numFmtId="4" fontId="34" fillId="0" borderId="56" xfId="0" applyNumberFormat="1" applyFont="1" applyBorder="1" applyAlignment="1">
      <alignment horizontal="right" vertical="center"/>
    </xf>
    <xf numFmtId="4" fontId="34" fillId="0" borderId="71" xfId="0" applyNumberFormat="1" applyFont="1" applyBorder="1" applyAlignment="1">
      <alignment horizontal="right" vertical="center"/>
    </xf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horizontal="left" wrapText="1"/>
    </xf>
    <xf numFmtId="4" fontId="31" fillId="0" borderId="56" xfId="0" applyNumberFormat="1" applyFont="1" applyFill="1" applyBorder="1" applyAlignment="1" applyProtection="1">
      <alignment vertical="center" wrapText="1"/>
      <protection locked="0"/>
    </xf>
    <xf numFmtId="4" fontId="31" fillId="0" borderId="41" xfId="0" applyNumberFormat="1" applyFont="1" applyFill="1" applyBorder="1" applyAlignment="1" applyProtection="1">
      <alignment vertical="center" wrapText="1"/>
      <protection locked="0"/>
    </xf>
    <xf numFmtId="4" fontId="31" fillId="0" borderId="22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horizontal="left" vertical="center"/>
      <protection locked="0"/>
    </xf>
    <xf numFmtId="4" fontId="33" fillId="0" borderId="20" xfId="0" applyNumberFormat="1" applyFont="1" applyBorder="1" applyAlignment="1" applyProtection="1">
      <alignment horizontal="left" vertical="center"/>
      <protection locked="0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4" fontId="32" fillId="0" borderId="38" xfId="0" applyNumberFormat="1" applyFont="1" applyFill="1" applyBorder="1" applyAlignment="1" applyProtection="1">
      <alignment vertical="center" wrapText="1"/>
      <protection locked="0"/>
    </xf>
    <xf numFmtId="4" fontId="32" fillId="0" borderId="16" xfId="0" applyNumberFormat="1" applyFont="1" applyFill="1" applyBorder="1" applyAlignment="1" applyProtection="1">
      <alignment vertical="center" wrapText="1"/>
      <protection locked="0"/>
    </xf>
    <xf numFmtId="4" fontId="31" fillId="0" borderId="54" xfId="0" applyNumberFormat="1" applyFont="1" applyFill="1" applyBorder="1" applyAlignment="1" applyProtection="1">
      <alignment vertical="center" wrapText="1"/>
      <protection locked="0"/>
    </xf>
    <xf numFmtId="4" fontId="31" fillId="0" borderId="39" xfId="0" applyNumberFormat="1" applyFont="1" applyFill="1" applyBorder="1" applyAlignment="1" applyProtection="1">
      <alignment vertical="center" wrapText="1"/>
      <protection locked="0"/>
    </xf>
    <xf numFmtId="4" fontId="31" fillId="0" borderId="20" xfId="0" applyNumberFormat="1" applyFont="1" applyFill="1" applyBorder="1" applyAlignment="1" applyProtection="1">
      <alignment vertical="center" wrapText="1"/>
      <protection locked="0"/>
    </xf>
    <xf numFmtId="4" fontId="32" fillId="0" borderId="57" xfId="0" applyNumberFormat="1" applyFont="1" applyFill="1" applyBorder="1" applyAlignment="1" applyProtection="1">
      <alignment vertical="center"/>
      <protection locked="0"/>
    </xf>
    <xf numFmtId="4" fontId="32" fillId="0" borderId="38" xfId="0" applyNumberFormat="1" applyFont="1" applyFill="1" applyBorder="1" applyAlignment="1" applyProtection="1">
      <alignment vertical="center"/>
      <protection locked="0"/>
    </xf>
    <xf numFmtId="4" fontId="32" fillId="0" borderId="16" xfId="0" applyNumberFormat="1" applyFont="1" applyFill="1" applyBorder="1" applyAlignment="1" applyProtection="1">
      <alignment vertical="center"/>
      <protection locked="0"/>
    </xf>
    <xf numFmtId="0" fontId="45" fillId="44" borderId="105" xfId="0" applyFont="1" applyFill="1" applyBorder="1" applyAlignment="1"/>
    <xf numFmtId="0" fontId="45" fillId="44" borderId="106" xfId="0" applyFont="1" applyFill="1" applyBorder="1" applyAlignment="1"/>
    <xf numFmtId="0" fontId="31" fillId="0" borderId="84" xfId="0" applyFont="1" applyBorder="1" applyAlignment="1"/>
    <xf numFmtId="4" fontId="34" fillId="0" borderId="107" xfId="0" applyNumberFormat="1" applyFont="1" applyFill="1" applyBorder="1" applyAlignment="1">
      <alignment vertical="center"/>
    </xf>
    <xf numFmtId="4" fontId="34" fillId="0" borderId="106" xfId="0" applyNumberFormat="1" applyFont="1" applyFill="1" applyBorder="1" applyAlignment="1">
      <alignment vertical="center"/>
    </xf>
    <xf numFmtId="0" fontId="31" fillId="0" borderId="84" xfId="0" applyFont="1" applyFill="1" applyBorder="1" applyAlignment="1"/>
    <xf numFmtId="4" fontId="34" fillId="42" borderId="57" xfId="0" applyNumberFormat="1" applyFont="1" applyFill="1" applyBorder="1" applyAlignment="1" applyProtection="1">
      <alignment horizontal="left" vertical="center"/>
      <protection locked="0"/>
    </xf>
    <xf numFmtId="4" fontId="34" fillId="42" borderId="16" xfId="0" applyNumberFormat="1" applyFont="1" applyFill="1" applyBorder="1" applyAlignment="1" applyProtection="1">
      <alignment horizontal="left" vertical="center"/>
      <protection locked="0"/>
    </xf>
    <xf numFmtId="4" fontId="31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/>
      <protection locked="0"/>
    </xf>
    <xf numFmtId="4" fontId="33" fillId="0" borderId="22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71" xfId="0" applyNumberFormat="1" applyFont="1" applyFill="1" applyBorder="1" applyAlignment="1" applyProtection="1">
      <alignment vertical="center" wrapText="1"/>
      <protection locked="0"/>
    </xf>
    <xf numFmtId="4" fontId="31" fillId="0" borderId="67" xfId="0" applyNumberFormat="1" applyFont="1" applyFill="1" applyBorder="1" applyAlignment="1" applyProtection="1">
      <alignment vertical="center" wrapText="1"/>
      <protection locked="0"/>
    </xf>
    <xf numFmtId="4" fontId="31" fillId="0" borderId="24" xfId="0" applyNumberFormat="1" applyFont="1" applyFill="1" applyBorder="1" applyAlignment="1" applyProtection="1">
      <alignment vertical="center" wrapText="1"/>
      <protection locked="0"/>
    </xf>
    <xf numFmtId="4" fontId="39" fillId="0" borderId="56" xfId="0" applyNumberFormat="1" applyFont="1" applyFill="1" applyBorder="1" applyAlignment="1" applyProtection="1">
      <alignment horizontal="left" vertical="center" indent="1"/>
      <protection locked="0"/>
    </xf>
    <xf numFmtId="4" fontId="39" fillId="0" borderId="41" xfId="0" applyNumberFormat="1" applyFont="1" applyFill="1" applyBorder="1" applyAlignment="1" applyProtection="1">
      <alignment horizontal="left" vertical="center" indent="1"/>
      <protection locked="0"/>
    </xf>
    <xf numFmtId="4" fontId="39" fillId="0" borderId="22" xfId="0" applyNumberFormat="1" applyFont="1" applyFill="1" applyBorder="1" applyAlignment="1" applyProtection="1">
      <alignment horizontal="left" vertical="center" indent="1"/>
      <protection locked="0"/>
    </xf>
    <xf numFmtId="4" fontId="39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34" fillId="42" borderId="57" xfId="0" applyNumberFormat="1" applyFont="1" applyFill="1" applyBorder="1" applyAlignment="1" applyProtection="1">
      <alignment vertical="center"/>
      <protection locked="0"/>
    </xf>
    <xf numFmtId="4" fontId="34" fillId="42" borderId="38" xfId="0" applyNumberFormat="1" applyFont="1" applyFill="1" applyBorder="1" applyAlignment="1" applyProtection="1">
      <alignment vertical="center"/>
      <protection locked="0"/>
    </xf>
    <xf numFmtId="4" fontId="34" fillId="42" borderId="16" xfId="0" applyNumberFormat="1" applyFont="1" applyFill="1" applyBorder="1" applyAlignment="1" applyProtection="1">
      <alignment vertical="center"/>
      <protection locked="0"/>
    </xf>
    <xf numFmtId="4" fontId="39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41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76" xfId="0" applyNumberFormat="1" applyFont="1" applyFill="1" applyBorder="1" applyAlignment="1">
      <alignment vertical="center" wrapText="1"/>
    </xf>
    <xf numFmtId="4" fontId="33" fillId="0" borderId="20" xfId="0" applyNumberFormat="1" applyFont="1" applyFill="1" applyBorder="1" applyAlignment="1">
      <alignment vertical="center" wrapText="1"/>
    </xf>
    <xf numFmtId="4" fontId="34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4" fontId="34" fillId="0" borderId="0" xfId="0" applyNumberFormat="1" applyFont="1" applyAlignment="1">
      <alignment horizontal="left" vertical="center"/>
    </xf>
    <xf numFmtId="4" fontId="34" fillId="41" borderId="57" xfId="0" applyNumberFormat="1" applyFont="1" applyFill="1" applyBorder="1" applyAlignment="1">
      <alignment horizontal="center" vertical="center" wrapText="1"/>
    </xf>
    <xf numFmtId="4" fontId="34" fillId="41" borderId="16" xfId="0" applyNumberFormat="1" applyFont="1" applyFill="1" applyBorder="1" applyAlignment="1">
      <alignment horizontal="center" vertical="center" wrapText="1"/>
    </xf>
    <xf numFmtId="0" fontId="32" fillId="0" borderId="57" xfId="40" applyFont="1" applyFill="1" applyBorder="1" applyAlignment="1" applyProtection="1">
      <alignment vertical="center" wrapText="1"/>
    </xf>
    <xf numFmtId="0" fontId="32" fillId="0" borderId="38" xfId="40" applyFont="1" applyFill="1" applyBorder="1" applyAlignment="1" applyProtection="1">
      <alignment vertical="center" wrapText="1"/>
    </xf>
    <xf numFmtId="0" fontId="32" fillId="0" borderId="16" xfId="40" applyFont="1" applyFill="1" applyBorder="1" applyAlignment="1" applyProtection="1">
      <alignment vertical="center" wrapText="1"/>
    </xf>
    <xf numFmtId="0" fontId="47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/>
    <xf numFmtId="4" fontId="33" fillId="0" borderId="40" xfId="0" applyNumberFormat="1" applyFont="1" applyFill="1" applyBorder="1" applyAlignment="1">
      <alignment vertical="center" wrapText="1"/>
    </xf>
    <xf numFmtId="4" fontId="33" fillId="0" borderId="22" xfId="0" applyNumberFormat="1" applyFont="1" applyFill="1" applyBorder="1" applyAlignment="1">
      <alignment vertical="center" wrapText="1"/>
    </xf>
    <xf numFmtId="4" fontId="33" fillId="0" borderId="40" xfId="0" applyNumberFormat="1" applyFont="1" applyFill="1" applyBorder="1" applyAlignment="1">
      <alignment horizontal="left" vertical="center" wrapText="1"/>
    </xf>
    <xf numFmtId="4" fontId="33" fillId="0" borderId="22" xfId="0" applyNumberFormat="1" applyFont="1" applyFill="1" applyBorder="1" applyAlignment="1">
      <alignment horizontal="left" vertical="center" wrapText="1"/>
    </xf>
    <xf numFmtId="4" fontId="33" fillId="0" borderId="77" xfId="0" applyNumberFormat="1" applyFont="1" applyFill="1" applyBorder="1" applyAlignment="1">
      <alignment horizontal="left" vertical="center" wrapText="1"/>
    </xf>
    <xf numFmtId="4" fontId="33" fillId="0" borderId="24" xfId="0" applyNumberFormat="1" applyFont="1" applyFill="1" applyBorder="1" applyAlignment="1">
      <alignment horizontal="left" vertical="center" wrapText="1"/>
    </xf>
    <xf numFmtId="4" fontId="34" fillId="41" borderId="48" xfId="0" applyNumberFormat="1" applyFont="1" applyFill="1" applyBorder="1" applyAlignment="1">
      <alignment vertical="center"/>
    </xf>
    <xf numFmtId="4" fontId="34" fillId="41" borderId="16" xfId="0" applyNumberFormat="1" applyFont="1" applyFill="1" applyBorder="1" applyAlignment="1">
      <alignment vertical="center"/>
    </xf>
    <xf numFmtId="14" fontId="46" fillId="0" borderId="0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4" fontId="37" fillId="0" borderId="0" xfId="0" applyNumberFormat="1" applyFont="1" applyFill="1" applyAlignment="1" applyProtection="1">
      <alignment horizontal="left" vertical="center" wrapText="1"/>
      <protection locked="0"/>
    </xf>
    <xf numFmtId="4" fontId="33" fillId="0" borderId="57" xfId="0" applyNumberFormat="1" applyFont="1" applyBorder="1" applyAlignment="1">
      <alignment vertical="center" wrapText="1"/>
    </xf>
    <xf numFmtId="4" fontId="33" fillId="0" borderId="16" xfId="0" applyNumberFormat="1" applyFont="1" applyBorder="1" applyAlignment="1">
      <alignment vertical="center" wrapText="1"/>
    </xf>
    <xf numFmtId="4" fontId="31" fillId="0" borderId="56" xfId="0" applyNumberFormat="1" applyFont="1" applyFill="1" applyBorder="1" applyAlignment="1" applyProtection="1">
      <alignment vertical="center"/>
      <protection locked="0"/>
    </xf>
    <xf numFmtId="4" fontId="31" fillId="0" borderId="41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Fill="1" applyBorder="1" applyAlignment="1" applyProtection="1">
      <alignment vertical="center"/>
      <protection locked="0"/>
    </xf>
    <xf numFmtId="4" fontId="31" fillId="0" borderId="54" xfId="0" applyNumberFormat="1" applyFont="1" applyFill="1" applyBorder="1" applyAlignment="1" applyProtection="1">
      <alignment vertical="center"/>
      <protection locked="0"/>
    </xf>
    <xf numFmtId="4" fontId="31" fillId="0" borderId="39" xfId="0" applyNumberFormat="1" applyFont="1" applyFill="1" applyBorder="1" applyAlignment="1" applyProtection="1">
      <alignment vertical="center"/>
      <protection locked="0"/>
    </xf>
    <xf numFmtId="4" fontId="31" fillId="0" borderId="20" xfId="0" applyNumberFormat="1" applyFont="1" applyFill="1" applyBorder="1" applyAlignment="1" applyProtection="1">
      <alignment vertical="center"/>
      <protection locked="0"/>
    </xf>
    <xf numFmtId="4" fontId="34" fillId="0" borderId="54" xfId="0" applyNumberFormat="1" applyFont="1" applyFill="1" applyBorder="1" applyAlignment="1" applyProtection="1">
      <alignment vertical="center" wrapText="1"/>
      <protection locked="0"/>
    </xf>
    <xf numFmtId="4" fontId="34" fillId="0" borderId="39" xfId="0" applyNumberFormat="1" applyFont="1" applyFill="1" applyBorder="1" applyAlignment="1" applyProtection="1">
      <alignment vertical="center" wrapText="1"/>
      <protection locked="0"/>
    </xf>
    <xf numFmtId="4" fontId="34" fillId="0" borderId="20" xfId="0" applyNumberFormat="1" applyFont="1" applyFill="1" applyBorder="1" applyAlignment="1" applyProtection="1">
      <alignment vertical="center" wrapText="1"/>
      <protection locked="0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50" xfId="0" applyNumberFormat="1" applyFont="1" applyFill="1" applyBorder="1" applyAlignment="1" applyProtection="1">
      <alignment vertical="center"/>
      <protection locked="0"/>
    </xf>
    <xf numFmtId="4" fontId="31" fillId="0" borderId="28" xfId="0" applyNumberFormat="1" applyFont="1" applyFill="1" applyBorder="1" applyAlignment="1" applyProtection="1">
      <alignment vertical="center"/>
      <protection locked="0"/>
    </xf>
    <xf numFmtId="4" fontId="33" fillId="0" borderId="56" xfId="0" applyNumberFormat="1" applyFont="1" applyFill="1" applyBorder="1" applyAlignment="1">
      <alignment vertical="center" wrapText="1"/>
    </xf>
    <xf numFmtId="4" fontId="33" fillId="0" borderId="41" xfId="0" applyNumberFormat="1" applyFont="1" applyFill="1" applyBorder="1" applyAlignment="1">
      <alignment vertical="center" wrapText="1"/>
    </xf>
    <xf numFmtId="4" fontId="34" fillId="0" borderId="56" xfId="0" applyNumberFormat="1" applyFont="1" applyFill="1" applyBorder="1" applyAlignment="1" applyProtection="1">
      <alignment vertical="center"/>
      <protection locked="0"/>
    </xf>
    <xf numFmtId="4" fontId="34" fillId="0" borderId="41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left" vertical="center"/>
      <protection locked="0"/>
    </xf>
    <xf numFmtId="4" fontId="32" fillId="42" borderId="16" xfId="0" applyNumberFormat="1" applyFont="1" applyFill="1" applyBorder="1" applyAlignment="1" applyProtection="1">
      <alignment horizontal="left" vertical="center"/>
      <protection locked="0"/>
    </xf>
    <xf numFmtId="4" fontId="33" fillId="0" borderId="56" xfId="0" applyNumberFormat="1" applyFont="1" applyBorder="1" applyAlignment="1" applyProtection="1">
      <alignment horizontal="left" vertical="center"/>
      <protection locked="0"/>
    </xf>
    <xf numFmtId="4" fontId="33" fillId="0" borderId="22" xfId="0" applyNumberFormat="1" applyFont="1" applyBorder="1" applyAlignment="1" applyProtection="1">
      <alignment horizontal="left" vertical="center"/>
      <protection locked="0"/>
    </xf>
    <xf numFmtId="4" fontId="33" fillId="0" borderId="56" xfId="0" applyNumberFormat="1" applyFont="1" applyFill="1" applyBorder="1" applyAlignment="1" applyProtection="1">
      <alignment horizontal="left" vertical="center"/>
      <protection locked="0"/>
    </xf>
    <xf numFmtId="4" fontId="33" fillId="0" borderId="22" xfId="0" applyNumberFormat="1" applyFont="1" applyFill="1" applyBorder="1" applyAlignment="1" applyProtection="1">
      <alignment horizontal="left" vertical="center"/>
      <protection locked="0"/>
    </xf>
    <xf numFmtId="0" fontId="46" fillId="42" borderId="74" xfId="0" applyFont="1" applyFill="1" applyBorder="1" applyAlignment="1">
      <alignment horizontal="center" vertical="center"/>
    </xf>
    <xf numFmtId="0" fontId="46" fillId="42" borderId="13" xfId="0" applyFont="1" applyFill="1" applyBorder="1" applyAlignment="1">
      <alignment horizontal="center" vertical="center"/>
    </xf>
    <xf numFmtId="4" fontId="41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56" xfId="0" applyNumberFormat="1" applyFont="1" applyFill="1" applyBorder="1" applyAlignment="1" applyProtection="1">
      <alignment horizontal="left" vertical="center" indent="1"/>
      <protection locked="0"/>
    </xf>
    <xf numFmtId="4" fontId="41" fillId="0" borderId="41" xfId="0" applyNumberFormat="1" applyFont="1" applyFill="1" applyBorder="1" applyAlignment="1" applyProtection="1">
      <alignment horizontal="left" vertical="center" indent="1"/>
      <protection locked="0"/>
    </xf>
    <xf numFmtId="4" fontId="41" fillId="0" borderId="22" xfId="0" applyNumberFormat="1" applyFont="1" applyFill="1" applyBorder="1" applyAlignment="1" applyProtection="1">
      <alignment horizontal="left" vertical="center" indent="1"/>
      <protection locked="0"/>
    </xf>
    <xf numFmtId="4" fontId="33" fillId="0" borderId="56" xfId="0" applyNumberFormat="1" applyFont="1" applyFill="1" applyBorder="1" applyAlignment="1" applyProtection="1">
      <alignment vertical="center" wrapText="1"/>
      <protection locked="0"/>
    </xf>
    <xf numFmtId="4" fontId="33" fillId="0" borderId="41" xfId="0" applyNumberFormat="1" applyFont="1" applyFill="1" applyBorder="1" applyAlignment="1" applyProtection="1">
      <alignment vertical="center" wrapText="1"/>
      <protection locked="0"/>
    </xf>
    <xf numFmtId="4" fontId="33" fillId="0" borderId="22" xfId="0" applyNumberFormat="1" applyFont="1" applyFill="1" applyBorder="1" applyAlignment="1" applyProtection="1">
      <alignment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3" fillId="0" borderId="41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Fill="1" applyBorder="1" applyAlignment="1" applyProtection="1">
      <alignment vertical="center"/>
      <protection locked="0"/>
    </xf>
    <xf numFmtId="4" fontId="34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 wrapText="1"/>
      <protection locked="0"/>
    </xf>
    <xf numFmtId="0" fontId="31" fillId="0" borderId="25" xfId="0" applyFont="1" applyBorder="1" applyAlignment="1">
      <alignment vertical="center"/>
    </xf>
    <xf numFmtId="0" fontId="31" fillId="0" borderId="25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4" fontId="33" fillId="0" borderId="56" xfId="0" applyNumberFormat="1" applyFont="1" applyFill="1" applyBorder="1" applyAlignment="1">
      <alignment horizontal="left" vertical="center"/>
    </xf>
    <xf numFmtId="4" fontId="33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7" fillId="0" borderId="0" xfId="0" applyNumberFormat="1" applyFont="1" applyFill="1" applyBorder="1" applyAlignment="1" applyProtection="1">
      <alignment horizontal="left" vertical="center"/>
      <protection locked="0"/>
    </xf>
    <xf numFmtId="4" fontId="33" fillId="0" borderId="56" xfId="0" applyNumberFormat="1" applyFont="1" applyFill="1" applyBorder="1" applyAlignment="1">
      <alignment horizontal="left" vertical="center" wrapText="1"/>
    </xf>
    <xf numFmtId="4" fontId="34" fillId="42" borderId="57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Border="1" applyAlignment="1">
      <alignment vertical="center"/>
    </xf>
    <xf numFmtId="4" fontId="31" fillId="0" borderId="56" xfId="0" applyNumberFormat="1" applyFont="1" applyFill="1" applyBorder="1" applyAlignment="1">
      <alignment horizontal="left" vertical="center" wrapText="1"/>
    </xf>
    <xf numFmtId="4" fontId="33" fillId="0" borderId="71" xfId="0" applyNumberFormat="1" applyFont="1" applyFill="1" applyBorder="1" applyAlignment="1" applyProtection="1">
      <alignment vertical="center" wrapText="1"/>
      <protection locked="0"/>
    </xf>
    <xf numFmtId="0" fontId="31" fillId="0" borderId="80" xfId="0" applyFont="1" applyFill="1" applyBorder="1" applyAlignment="1">
      <alignment vertical="center"/>
    </xf>
    <xf numFmtId="0" fontId="46" fillId="0" borderId="108" xfId="0" applyFont="1" applyBorder="1"/>
    <xf numFmtId="0" fontId="46" fillId="0" borderId="109" xfId="0" applyFont="1" applyBorder="1"/>
    <xf numFmtId="0" fontId="45" fillId="0" borderId="105" xfId="0" applyFont="1" applyFill="1" applyBorder="1"/>
    <xf numFmtId="0" fontId="45" fillId="0" borderId="106" xfId="0" applyFont="1" applyFill="1" applyBorder="1"/>
    <xf numFmtId="0" fontId="45" fillId="0" borderId="84" xfId="0" applyFont="1" applyFill="1" applyBorder="1"/>
    <xf numFmtId="0" fontId="46" fillId="0" borderId="0" xfId="0" applyFont="1" applyBorder="1" applyAlignment="1">
      <alignment wrapText="1"/>
    </xf>
    <xf numFmtId="0" fontId="46" fillId="0" borderId="14" xfId="0" applyFont="1" applyBorder="1" applyAlignment="1">
      <alignment wrapText="1"/>
    </xf>
    <xf numFmtId="4" fontId="30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vertical="center"/>
    </xf>
    <xf numFmtId="4" fontId="32" fillId="41" borderId="57" xfId="0" applyNumberFormat="1" applyFont="1" applyFill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32" fillId="0" borderId="54" xfId="0" applyNumberFormat="1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vertical="center"/>
    </xf>
    <xf numFmtId="0" fontId="34" fillId="42" borderId="105" xfId="0" applyFont="1" applyFill="1" applyBorder="1"/>
    <xf numFmtId="0" fontId="45" fillId="42" borderId="84" xfId="0" applyFont="1" applyFill="1" applyBorder="1"/>
    <xf numFmtId="0" fontId="45" fillId="42" borderId="110" xfId="0" applyFont="1" applyFill="1" applyBorder="1" applyAlignment="1">
      <alignment horizontal="center" wrapText="1"/>
    </xf>
    <xf numFmtId="0" fontId="45" fillId="42" borderId="100" xfId="0" applyFont="1" applyFill="1" applyBorder="1" applyAlignment="1">
      <alignment horizontal="center" wrapText="1"/>
    </xf>
    <xf numFmtId="0" fontId="45" fillId="42" borderId="111" xfId="0" applyFont="1" applyFill="1" applyBorder="1" applyAlignment="1">
      <alignment horizontal="center" wrapText="1"/>
    </xf>
    <xf numFmtId="0" fontId="45" fillId="42" borderId="101" xfId="0" applyFont="1" applyFill="1" applyBorder="1" applyAlignment="1">
      <alignment horizontal="center" wrapText="1"/>
    </xf>
    <xf numFmtId="0" fontId="45" fillId="0" borderId="112" xfId="0" applyFont="1" applyFill="1" applyBorder="1"/>
    <xf numFmtId="0" fontId="45" fillId="42" borderId="58" xfId="0" applyFont="1" applyFill="1" applyBorder="1" applyAlignment="1">
      <alignment horizontal="center" wrapText="1"/>
    </xf>
    <xf numFmtId="0" fontId="45" fillId="42" borderId="11" xfId="0" applyFont="1" applyFill="1" applyBorder="1" applyAlignment="1">
      <alignment horizontal="center" wrapText="1"/>
    </xf>
    <xf numFmtId="0" fontId="45" fillId="42" borderId="70" xfId="0" applyFont="1" applyFill="1" applyBorder="1" applyAlignment="1">
      <alignment horizontal="center" wrapText="1"/>
    </xf>
    <xf numFmtId="0" fontId="45" fillId="42" borderId="113" xfId="0" applyFont="1" applyFill="1" applyBorder="1" applyAlignment="1">
      <alignment horizontal="center" wrapText="1"/>
    </xf>
    <xf numFmtId="0" fontId="35" fillId="42" borderId="58" xfId="40" applyFont="1" applyFill="1" applyBorder="1" applyAlignment="1">
      <alignment wrapText="1"/>
    </xf>
    <xf numFmtId="0" fontId="35" fillId="42" borderId="11" xfId="40" applyFont="1" applyFill="1" applyBorder="1" applyAlignment="1">
      <alignment wrapText="1"/>
    </xf>
    <xf numFmtId="0" fontId="45" fillId="42" borderId="57" xfId="0" applyFont="1" applyFill="1" applyBorder="1" applyAlignment="1">
      <alignment horizontal="center" wrapText="1"/>
    </xf>
    <xf numFmtId="0" fontId="45" fillId="42" borderId="38" xfId="0" applyFont="1" applyFill="1" applyBorder="1" applyAlignment="1">
      <alignment horizontal="center" wrapText="1"/>
    </xf>
    <xf numFmtId="0" fontId="45" fillId="42" borderId="16" xfId="0" applyFont="1" applyFill="1" applyBorder="1" applyAlignment="1">
      <alignment horizontal="center" wrapText="1"/>
    </xf>
    <xf numFmtId="0" fontId="46" fillId="0" borderId="105" xfId="0" applyFont="1" applyBorder="1"/>
    <xf numFmtId="0" fontId="46" fillId="0" borderId="84" xfId="0" applyFont="1" applyBorder="1"/>
    <xf numFmtId="14" fontId="45" fillId="0" borderId="0" xfId="0" applyNumberFormat="1" applyFont="1" applyBorder="1" applyAlignment="1">
      <alignment horizontal="left" wrapText="1"/>
    </xf>
    <xf numFmtId="0" fontId="45" fillId="0" borderId="0" xfId="0" applyFont="1" applyBorder="1" applyAlignment="1">
      <alignment horizontal="left" wrapText="1"/>
    </xf>
    <xf numFmtId="0" fontId="45" fillId="42" borderId="114" xfId="0" applyFont="1" applyFill="1" applyBorder="1" applyAlignment="1">
      <alignment horizontal="center" wrapText="1"/>
    </xf>
    <xf numFmtId="0" fontId="45" fillId="42" borderId="115" xfId="0" applyFont="1" applyFill="1" applyBorder="1" applyAlignment="1">
      <alignment horizontal="center" wrapText="1"/>
    </xf>
    <xf numFmtId="0" fontId="45" fillId="43" borderId="52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89" xfId="0" applyFont="1" applyBorder="1" applyAlignment="1">
      <alignment horizontal="center" vertical="center" wrapText="1"/>
    </xf>
    <xf numFmtId="0" fontId="45" fillId="44" borderId="105" xfId="0" applyFont="1" applyFill="1" applyBorder="1"/>
    <xf numFmtId="0" fontId="45" fillId="44" borderId="84" xfId="0" applyFont="1" applyFill="1" applyBorder="1"/>
    <xf numFmtId="0" fontId="45" fillId="43" borderId="70" xfId="0" applyFont="1" applyFill="1" applyBorder="1" applyAlignment="1">
      <alignment horizontal="center" vertical="center" wrapText="1"/>
    </xf>
    <xf numFmtId="0" fontId="45" fillId="43" borderId="66" xfId="0" applyFont="1" applyFill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13" xfId="0" applyFont="1" applyBorder="1" applyAlignment="1">
      <alignment horizontal="center" vertical="center" wrapText="1"/>
    </xf>
    <xf numFmtId="0" fontId="31" fillId="0" borderId="122" xfId="0" applyFont="1" applyBorder="1" applyAlignment="1">
      <alignment horizontal="center" vertical="center" wrapText="1"/>
    </xf>
    <xf numFmtId="0" fontId="34" fillId="45" borderId="105" xfId="0" applyFont="1" applyFill="1" applyBorder="1"/>
    <xf numFmtId="0" fontId="45" fillId="45" borderId="84" xfId="0" applyFont="1" applyFill="1" applyBorder="1"/>
    <xf numFmtId="4" fontId="34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57" xfId="0" applyNumberFormat="1" applyFont="1" applyFill="1" applyBorder="1" applyAlignment="1" applyProtection="1">
      <alignment horizontal="center" vertical="center"/>
      <protection locked="0"/>
    </xf>
    <xf numFmtId="4" fontId="34" fillId="42" borderId="38" xfId="0" applyNumberFormat="1" applyFont="1" applyFill="1" applyBorder="1" applyAlignment="1" applyProtection="1">
      <alignment horizontal="center" vertical="center"/>
      <protection locked="0"/>
    </xf>
    <xf numFmtId="4" fontId="34" fillId="42" borderId="16" xfId="0" applyNumberFormat="1" applyFont="1" applyFill="1" applyBorder="1" applyAlignment="1" applyProtection="1">
      <alignment horizontal="center"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Alignment="1">
      <alignment horizontal="left"/>
    </xf>
    <xf numFmtId="0" fontId="38" fillId="0" borderId="0" xfId="0" applyFont="1" applyAlignment="1"/>
    <xf numFmtId="0" fontId="45" fillId="43" borderId="102" xfId="0" applyFont="1" applyFill="1" applyBorder="1" applyAlignment="1">
      <alignment wrapText="1"/>
    </xf>
    <xf numFmtId="0" fontId="45" fillId="43" borderId="118" xfId="0" applyFont="1" applyFill="1" applyBorder="1" applyAlignment="1">
      <alignment wrapText="1"/>
    </xf>
    <xf numFmtId="0" fontId="45" fillId="43" borderId="54" xfId="0" applyFont="1" applyFill="1" applyBorder="1" applyAlignment="1">
      <alignment horizontal="center" wrapText="1"/>
    </xf>
    <xf numFmtId="0" fontId="45" fillId="43" borderId="39" xfId="0" applyFont="1" applyFill="1" applyBorder="1" applyAlignment="1">
      <alignment horizontal="center" wrapText="1"/>
    </xf>
    <xf numFmtId="0" fontId="45" fillId="43" borderId="20" xfId="0" applyFont="1" applyFill="1" applyBorder="1" applyAlignment="1">
      <alignment horizontal="center" wrapText="1"/>
    </xf>
    <xf numFmtId="0" fontId="46" fillId="0" borderId="113" xfId="0" applyFont="1" applyFill="1" applyBorder="1" applyAlignment="1">
      <alignment horizontal="left" wrapText="1" indent="1"/>
    </xf>
    <xf numFmtId="0" fontId="46" fillId="0" borderId="115" xfId="0" applyFont="1" applyFill="1" applyBorder="1" applyAlignment="1">
      <alignment horizontal="left" wrapText="1" indent="1"/>
    </xf>
    <xf numFmtId="0" fontId="46" fillId="0" borderId="105" xfId="0" applyFont="1" applyBorder="1" applyAlignment="1">
      <alignment wrapText="1"/>
    </xf>
    <xf numFmtId="0" fontId="46" fillId="0" borderId="117" xfId="0" applyFont="1" applyBorder="1" applyAlignment="1">
      <alignment wrapText="1"/>
    </xf>
    <xf numFmtId="0" fontId="46" fillId="0" borderId="105" xfId="0" applyFont="1" applyFill="1" applyBorder="1"/>
    <xf numFmtId="0" fontId="46" fillId="0" borderId="84" xfId="0" applyFont="1" applyFill="1" applyBorder="1"/>
    <xf numFmtId="0" fontId="45" fillId="42" borderId="105" xfId="0" applyFont="1" applyFill="1" applyBorder="1"/>
    <xf numFmtId="0" fontId="34" fillId="0" borderId="105" xfId="0" applyFont="1" applyFill="1" applyBorder="1"/>
    <xf numFmtId="0" fontId="37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4" fontId="32" fillId="0" borderId="0" xfId="0" applyNumberFormat="1" applyFont="1" applyFill="1" applyBorder="1" applyAlignment="1" applyProtection="1">
      <alignment horizontal="left" vertical="center"/>
      <protection locked="0"/>
    </xf>
    <xf numFmtId="0" fontId="46" fillId="0" borderId="0" xfId="0" applyFont="1" applyAlignment="1">
      <alignment horizontal="left" vertical="center"/>
    </xf>
    <xf numFmtId="4" fontId="31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39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45" fillId="42" borderId="103" xfId="0" applyFont="1" applyFill="1" applyBorder="1"/>
    <xf numFmtId="0" fontId="45" fillId="42" borderId="116" xfId="0" applyFont="1" applyFill="1" applyBorder="1"/>
    <xf numFmtId="4" fontId="32" fillId="42" borderId="70" xfId="0" applyNumberFormat="1" applyFont="1" applyFill="1" applyBorder="1" applyAlignment="1" applyProtection="1">
      <alignment horizontal="center" vertical="center"/>
      <protection locked="0"/>
    </xf>
    <xf numFmtId="4" fontId="32" fillId="42" borderId="53" xfId="0" applyNumberFormat="1" applyFont="1" applyFill="1" applyBorder="1" applyAlignment="1" applyProtection="1">
      <alignment horizontal="center" vertical="center"/>
      <protection locked="0"/>
    </xf>
    <xf numFmtId="4" fontId="32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2" borderId="74" xfId="0" applyNumberFormat="1" applyFont="1" applyFill="1" applyBorder="1" applyAlignment="1" applyProtection="1">
      <alignment horizontal="center" vertical="center"/>
      <protection locked="0"/>
    </xf>
    <xf numFmtId="4" fontId="32" fillId="42" borderId="14" xfId="0" applyNumberFormat="1" applyFont="1" applyFill="1" applyBorder="1" applyAlignment="1" applyProtection="1">
      <alignment horizontal="center" vertical="center"/>
      <protection locked="0"/>
    </xf>
    <xf numFmtId="4" fontId="32" fillId="42" borderId="13" xfId="0" applyNumberFormat="1" applyFont="1" applyFill="1" applyBorder="1" applyAlignment="1" applyProtection="1">
      <alignment horizontal="center" vertical="center"/>
      <protection locked="0"/>
    </xf>
    <xf numFmtId="4" fontId="33" fillId="0" borderId="71" xfId="0" applyNumberFormat="1" applyFont="1" applyBorder="1" applyAlignment="1" applyProtection="1">
      <alignment vertical="center" wrapText="1"/>
      <protection locked="0"/>
    </xf>
    <xf numFmtId="4" fontId="33" fillId="0" borderId="24" xfId="0" applyNumberFormat="1" applyFont="1" applyBorder="1" applyAlignment="1" applyProtection="1">
      <alignment vertical="center" wrapText="1"/>
      <protection locked="0"/>
    </xf>
    <xf numFmtId="4" fontId="34" fillId="41" borderId="16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 wrapText="1"/>
      <protection locked="0"/>
    </xf>
    <xf numFmtId="4" fontId="33" fillId="0" borderId="20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Border="1" applyAlignment="1" applyProtection="1">
      <alignment vertical="center" wrapText="1"/>
      <protection locked="0"/>
    </xf>
    <xf numFmtId="4" fontId="33" fillId="0" borderId="22" xfId="0" applyNumberFormat="1" applyFont="1" applyBorder="1" applyAlignment="1" applyProtection="1">
      <alignment vertical="center" wrapText="1"/>
      <protection locked="0"/>
    </xf>
    <xf numFmtId="4" fontId="30" fillId="0" borderId="0" xfId="0" applyNumberFormat="1" applyFont="1" applyAlignment="1" applyProtection="1">
      <alignment horizontal="left" vertical="center"/>
      <protection locked="0"/>
    </xf>
    <xf numFmtId="4" fontId="34" fillId="0" borderId="56" xfId="0" applyNumberFormat="1" applyFont="1" applyBorder="1" applyAlignment="1" applyProtection="1">
      <alignment horizontal="justify" vertical="center"/>
      <protection locked="0"/>
    </xf>
    <xf numFmtId="4" fontId="34" fillId="0" borderId="22" xfId="0" applyNumberFormat="1" applyFont="1" applyBorder="1" applyAlignment="1" applyProtection="1">
      <alignment horizontal="justify" vertical="center"/>
      <protection locked="0"/>
    </xf>
    <xf numFmtId="4" fontId="34" fillId="0" borderId="57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75" xfId="0" applyFont="1" applyFill="1" applyBorder="1" applyAlignment="1">
      <alignment vertical="center"/>
    </xf>
    <xf numFmtId="4" fontId="30" fillId="0" borderId="0" xfId="0" applyNumberFormat="1" applyFont="1" applyFill="1" applyBorder="1" applyAlignment="1">
      <alignment horizontal="left" vertical="center" wrapText="1"/>
    </xf>
    <xf numFmtId="4" fontId="33" fillId="0" borderId="71" xfId="0" applyNumberFormat="1" applyFont="1" applyFill="1" applyBorder="1" applyAlignment="1">
      <alignment horizontal="left" vertical="center" wrapText="1"/>
    </xf>
    <xf numFmtId="4" fontId="32" fillId="42" borderId="57" xfId="0" applyNumberFormat="1" applyFont="1" applyFill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" fontId="34" fillId="42" borderId="57" xfId="0" applyNumberFormat="1" applyFont="1" applyFill="1" applyBorder="1" applyAlignment="1">
      <alignment horizontal="left" vertical="center" wrapText="1"/>
    </xf>
    <xf numFmtId="4" fontId="34" fillId="42" borderId="16" xfId="0" applyNumberFormat="1" applyFont="1" applyFill="1" applyBorder="1" applyAlignment="1">
      <alignment horizontal="left" vertical="center" wrapText="1"/>
    </xf>
    <xf numFmtId="4" fontId="34" fillId="0" borderId="71" xfId="0" applyNumberFormat="1" applyFont="1" applyBorder="1" applyAlignment="1" applyProtection="1">
      <alignment horizontal="justify" vertical="center"/>
      <protection locked="0"/>
    </xf>
    <xf numFmtId="4" fontId="34" fillId="0" borderId="24" xfId="0" applyNumberFormat="1" applyFont="1" applyBorder="1" applyAlignment="1" applyProtection="1">
      <alignment horizontal="justify" vertical="center"/>
      <protection locked="0"/>
    </xf>
    <xf numFmtId="4" fontId="33" fillId="0" borderId="54" xfId="0" applyNumberFormat="1" applyFont="1" applyFill="1" applyBorder="1" applyAlignment="1">
      <alignment horizontal="left" vertical="center" wrapText="1"/>
    </xf>
    <xf numFmtId="4" fontId="33" fillId="0" borderId="20" xfId="0" applyNumberFormat="1" applyFont="1" applyFill="1" applyBorder="1" applyAlignment="1">
      <alignment horizontal="left" vertical="center" wrapText="1"/>
    </xf>
    <xf numFmtId="4" fontId="33" fillId="0" borderId="56" xfId="0" applyNumberFormat="1" applyFont="1" applyBorder="1" applyAlignment="1" applyProtection="1">
      <alignment horizontal="justify" vertical="center"/>
      <protection locked="0"/>
    </xf>
    <xf numFmtId="4" fontId="33" fillId="0" borderId="22" xfId="0" applyNumberFormat="1" applyFont="1" applyBorder="1" applyAlignment="1" applyProtection="1">
      <alignment horizontal="justify" vertical="center"/>
      <protection locked="0"/>
    </xf>
    <xf numFmtId="4" fontId="33" fillId="0" borderId="71" xfId="0" applyNumberFormat="1" applyFont="1" applyBorder="1" applyAlignment="1" applyProtection="1">
      <alignment horizontal="left" vertical="center"/>
      <protection locked="0"/>
    </xf>
    <xf numFmtId="4" fontId="33" fillId="0" borderId="24" xfId="0" applyNumberFormat="1" applyFont="1" applyBorder="1" applyAlignment="1" applyProtection="1">
      <alignment horizontal="left" vertical="center"/>
      <protection locked="0"/>
    </xf>
    <xf numFmtId="4" fontId="31" fillId="0" borderId="56" xfId="0" applyNumberFormat="1" applyFont="1" applyFill="1" applyBorder="1" applyAlignment="1" applyProtection="1">
      <alignment horizontal="left" vertical="center"/>
      <protection locked="0"/>
    </xf>
    <xf numFmtId="4" fontId="31" fillId="0" borderId="22" xfId="0" applyNumberFormat="1" applyFont="1" applyFill="1" applyBorder="1" applyAlignment="1" applyProtection="1">
      <alignment horizontal="left" vertical="center"/>
      <protection locked="0"/>
    </xf>
    <xf numFmtId="4" fontId="34" fillId="41" borderId="57" xfId="0" applyNumberFormat="1" applyFont="1" applyFill="1" applyBorder="1" applyAlignment="1" applyProtection="1">
      <alignment horizontal="justify" vertical="center"/>
      <protection locked="0"/>
    </xf>
    <xf numFmtId="4" fontId="34" fillId="41" borderId="16" xfId="0" applyNumberFormat="1" applyFont="1" applyFill="1" applyBorder="1" applyAlignment="1" applyProtection="1">
      <alignment horizontal="justify" vertical="center"/>
      <protection locked="0"/>
    </xf>
    <xf numFmtId="4" fontId="34" fillId="0" borderId="54" xfId="0" applyNumberFormat="1" applyFont="1" applyBorder="1" applyAlignment="1" applyProtection="1">
      <alignment horizontal="justify" vertical="center"/>
      <protection locked="0"/>
    </xf>
    <xf numFmtId="4" fontId="34" fillId="0" borderId="20" xfId="0" applyNumberFormat="1" applyFont="1" applyBorder="1" applyAlignment="1" applyProtection="1">
      <alignment horizontal="justify" vertical="center"/>
      <protection locked="0"/>
    </xf>
    <xf numFmtId="4" fontId="36" fillId="0" borderId="0" xfId="0" applyNumberFormat="1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horizontal="left" vertical="center"/>
    </xf>
    <xf numFmtId="4" fontId="33" fillId="0" borderId="0" xfId="0" applyNumberFormat="1" applyFont="1" applyAlignment="1">
      <alignment vertical="center"/>
    </xf>
    <xf numFmtId="0" fontId="31" fillId="0" borderId="16" xfId="0" applyFont="1" applyBorder="1" applyAlignment="1">
      <alignment vertical="center" wrapText="1"/>
    </xf>
    <xf numFmtId="164" fontId="34" fillId="42" borderId="57" xfId="86" applyFont="1" applyFill="1" applyBorder="1" applyAlignment="1" applyProtection="1">
      <alignment horizontal="left" vertical="center" wrapText="1"/>
      <protection locked="0"/>
    </xf>
    <xf numFmtId="164" fontId="34" fillId="42" borderId="38" xfId="86" applyFont="1" applyFill="1" applyBorder="1" applyAlignment="1" applyProtection="1">
      <alignment horizontal="left" vertical="center" wrapText="1"/>
      <protection locked="0"/>
    </xf>
    <xf numFmtId="164" fontId="34" fillId="42" borderId="16" xfId="86" applyFont="1" applyFill="1" applyBorder="1" applyAlignment="1" applyProtection="1">
      <alignment horizontal="left" vertical="center" wrapText="1"/>
      <protection locked="0"/>
    </xf>
    <xf numFmtId="4" fontId="34" fillId="0" borderId="56" xfId="0" applyNumberFormat="1" applyFont="1" applyFill="1" applyBorder="1" applyAlignment="1" applyProtection="1">
      <alignment vertical="center" wrapText="1"/>
      <protection locked="0"/>
    </xf>
    <xf numFmtId="4" fontId="34" fillId="42" borderId="54" xfId="0" applyNumberFormat="1" applyFont="1" applyFill="1" applyBorder="1" applyAlignment="1" applyProtection="1">
      <alignment vertical="center" wrapText="1"/>
      <protection locked="0"/>
    </xf>
    <xf numFmtId="0" fontId="31" fillId="42" borderId="75" xfId="0" applyFont="1" applyFill="1" applyBorder="1" applyAlignment="1">
      <alignment vertical="center"/>
    </xf>
    <xf numFmtId="4" fontId="31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8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6" xfId="0" applyNumberFormat="1" applyFont="1" applyFill="1" applyBorder="1" applyAlignment="1" applyProtection="1">
      <alignment horizontal="left" vertical="center" wrapText="1" indent="2"/>
      <protection locked="0"/>
    </xf>
    <xf numFmtId="0" fontId="31" fillId="0" borderId="41" xfId="0" applyFont="1" applyFill="1" applyBorder="1" applyAlignment="1">
      <alignment horizontal="left" vertical="center" wrapText="1" indent="2"/>
    </xf>
    <xf numFmtId="0" fontId="31" fillId="0" borderId="22" xfId="0" applyFont="1" applyFill="1" applyBorder="1" applyAlignment="1">
      <alignment horizontal="left" vertical="center" wrapText="1" indent="2"/>
    </xf>
    <xf numFmtId="4" fontId="32" fillId="0" borderId="54" xfId="0" applyNumberFormat="1" applyFont="1" applyFill="1" applyBorder="1" applyAlignment="1" applyProtection="1">
      <alignment vertical="center" wrapText="1"/>
      <protection locked="0"/>
    </xf>
    <xf numFmtId="0" fontId="31" fillId="0" borderId="75" xfId="0" applyFont="1" applyBorder="1" applyAlignment="1">
      <alignment vertical="center"/>
    </xf>
    <xf numFmtId="4" fontId="30" fillId="0" borderId="0" xfId="0" applyNumberFormat="1" applyFont="1" applyFill="1" applyAlignment="1" applyProtection="1">
      <alignment horizontal="left" vertical="center"/>
      <protection locked="0"/>
    </xf>
    <xf numFmtId="4" fontId="34" fillId="0" borderId="54" xfId="0" applyNumberFormat="1" applyFont="1" applyFill="1" applyBorder="1" applyAlignment="1" applyProtection="1">
      <alignment vertical="center"/>
      <protection locked="0"/>
    </xf>
    <xf numFmtId="4" fontId="34" fillId="0" borderId="20" xfId="0" applyNumberFormat="1" applyFont="1" applyFill="1" applyBorder="1" applyAlignment="1" applyProtection="1">
      <alignment vertical="center"/>
      <protection locked="0"/>
    </xf>
    <xf numFmtId="4" fontId="31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4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>
      <alignment horizontal="center" vertical="center" wrapText="1"/>
    </xf>
    <xf numFmtId="4" fontId="31" fillId="0" borderId="54" xfId="0" applyNumberFormat="1" applyFont="1" applyFill="1" applyBorder="1" applyAlignment="1">
      <alignment vertical="center" wrapText="1"/>
    </xf>
    <xf numFmtId="4" fontId="31" fillId="0" borderId="20" xfId="0" applyNumberFormat="1" applyFont="1" applyFill="1" applyBorder="1" applyAlignment="1">
      <alignment vertical="center" wrapText="1"/>
    </xf>
    <xf numFmtId="4" fontId="33" fillId="0" borderId="57" xfId="0" applyNumberFormat="1" applyFont="1" applyBorder="1" applyAlignment="1">
      <alignment horizontal="right" vertical="center"/>
    </xf>
    <xf numFmtId="4" fontId="33" fillId="0" borderId="16" xfId="0" applyNumberFormat="1" applyFont="1" applyBorder="1" applyAlignment="1">
      <alignment horizontal="right" vertical="center"/>
    </xf>
    <xf numFmtId="4" fontId="33" fillId="0" borderId="74" xfId="0" applyNumberFormat="1" applyFont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4" fontId="31" fillId="0" borderId="56" xfId="0" applyNumberFormat="1" applyFont="1" applyFill="1" applyBorder="1" applyAlignment="1">
      <alignment vertical="center" wrapText="1"/>
    </xf>
    <xf numFmtId="4" fontId="31" fillId="0" borderId="22" xfId="0" applyNumberFormat="1" applyFont="1" applyFill="1" applyBorder="1" applyAlignment="1">
      <alignment vertical="center" wrapText="1"/>
    </xf>
    <xf numFmtId="4" fontId="31" fillId="0" borderId="65" xfId="0" applyNumberFormat="1" applyFont="1" applyFill="1" applyBorder="1" applyAlignment="1">
      <alignment vertical="center" wrapText="1"/>
    </xf>
    <xf numFmtId="4" fontId="31" fillId="0" borderId="46" xfId="0" applyNumberFormat="1" applyFont="1" applyFill="1" applyBorder="1" applyAlignment="1">
      <alignment vertical="center" wrapText="1"/>
    </xf>
    <xf numFmtId="4" fontId="31" fillId="0" borderId="55" xfId="0" applyNumberFormat="1" applyFont="1" applyFill="1" applyBorder="1" applyAlignment="1">
      <alignment vertical="center" wrapText="1"/>
    </xf>
    <xf numFmtId="4" fontId="31" fillId="0" borderId="28" xfId="0" applyNumberFormat="1" applyFont="1" applyFill="1" applyBorder="1" applyAlignment="1">
      <alignment vertical="center" wrapText="1"/>
    </xf>
    <xf numFmtId="4" fontId="31" fillId="0" borderId="71" xfId="0" applyNumberFormat="1" applyFont="1" applyFill="1" applyBorder="1" applyAlignment="1">
      <alignment vertical="center" wrapText="1"/>
    </xf>
    <xf numFmtId="4" fontId="31" fillId="0" borderId="24" xfId="0" applyNumberFormat="1" applyFont="1" applyFill="1" applyBorder="1" applyAlignment="1">
      <alignment vertical="center" wrapText="1"/>
    </xf>
    <xf numFmtId="0" fontId="31" fillId="0" borderId="16" xfId="0" applyFont="1" applyBorder="1" applyAlignment="1">
      <alignment horizontal="right" vertical="center"/>
    </xf>
    <xf numFmtId="4" fontId="32" fillId="0" borderId="57" xfId="0" applyNumberFormat="1" applyFont="1" applyFill="1" applyBorder="1" applyAlignment="1">
      <alignment horizontal="center" vertical="center"/>
    </xf>
    <xf numFmtId="4" fontId="32" fillId="0" borderId="16" xfId="0" applyNumberFormat="1" applyFont="1" applyFill="1" applyBorder="1" applyAlignment="1">
      <alignment horizontal="center" vertical="center"/>
    </xf>
    <xf numFmtId="4" fontId="34" fillId="0" borderId="57" xfId="0" applyNumberFormat="1" applyFont="1" applyFill="1" applyBorder="1" applyAlignment="1">
      <alignment horizontal="center" vertical="center"/>
    </xf>
    <xf numFmtId="4" fontId="34" fillId="0" borderId="16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Fill="1" applyAlignment="1">
      <alignment vertical="center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4" xfId="0" applyNumberFormat="1" applyFont="1" applyBorder="1" applyAlignment="1" applyProtection="1">
      <alignment horizontal="left" vertical="center" wrapText="1"/>
      <protection locked="0"/>
    </xf>
    <xf numFmtId="4" fontId="34" fillId="0" borderId="20" xfId="0" applyNumberFormat="1" applyFont="1" applyBorder="1" applyAlignment="1" applyProtection="1">
      <alignment horizontal="left" vertical="center" wrapText="1"/>
      <protection locked="0"/>
    </xf>
    <xf numFmtId="4" fontId="34" fillId="0" borderId="56" xfId="0" applyNumberFormat="1" applyFont="1" applyBorder="1" applyAlignment="1" applyProtection="1">
      <alignment horizontal="left" vertical="center" wrapText="1"/>
      <protection locked="0"/>
    </xf>
    <xf numFmtId="4" fontId="34" fillId="0" borderId="22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4" fillId="0" borderId="71" xfId="0" applyNumberFormat="1" applyFont="1" applyBorder="1" applyAlignment="1" applyProtection="1">
      <alignment horizontal="left" vertical="center" wrapText="1"/>
      <protection locked="0"/>
    </xf>
    <xf numFmtId="4" fontId="34" fillId="0" borderId="24" xfId="0" applyNumberFormat="1" applyFont="1" applyBorder="1" applyAlignment="1" applyProtection="1">
      <alignment horizontal="left" vertical="center" wrapText="1"/>
      <protection locked="0"/>
    </xf>
    <xf numFmtId="4" fontId="34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34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3" fillId="0" borderId="71" xfId="0" applyNumberFormat="1" applyFont="1" applyFill="1" applyBorder="1" applyAlignment="1" applyProtection="1">
      <alignment horizontal="left" vertical="center"/>
      <protection locked="0"/>
    </xf>
    <xf numFmtId="4" fontId="33" fillId="0" borderId="24" xfId="0" applyNumberFormat="1" applyFont="1" applyFill="1" applyBorder="1" applyAlignment="1" applyProtection="1">
      <alignment horizontal="left" vertical="center"/>
      <protection locked="0"/>
    </xf>
    <xf numFmtId="4" fontId="31" fillId="0" borderId="64" xfId="0" applyNumberFormat="1" applyFont="1" applyFill="1" applyBorder="1" applyAlignment="1" applyProtection="1">
      <alignment vertical="center" wrapText="1"/>
      <protection locked="0"/>
    </xf>
    <xf numFmtId="4" fontId="31" fillId="0" borderId="0" xfId="0" applyNumberFormat="1" applyFont="1" applyFill="1" applyBorder="1" applyAlignment="1" applyProtection="1">
      <alignment vertical="center" wrapText="1"/>
      <protection locked="0"/>
    </xf>
    <xf numFmtId="4" fontId="31" fillId="0" borderId="18" xfId="0" applyNumberFormat="1" applyFont="1" applyFill="1" applyBorder="1" applyAlignment="1" applyProtection="1">
      <alignment vertical="center" wrapText="1"/>
      <protection locked="0"/>
    </xf>
    <xf numFmtId="4" fontId="32" fillId="0" borderId="74" xfId="0" applyNumberFormat="1" applyFont="1" applyFill="1" applyBorder="1" applyAlignment="1" applyProtection="1">
      <alignment vertical="center" wrapText="1"/>
      <protection locked="0"/>
    </xf>
    <xf numFmtId="4" fontId="32" fillId="0" borderId="14" xfId="0" applyNumberFormat="1" applyFont="1" applyFill="1" applyBorder="1" applyAlignment="1" applyProtection="1">
      <alignment vertical="center" wrapText="1"/>
      <protection locked="0"/>
    </xf>
    <xf numFmtId="4" fontId="32" fillId="0" borderId="13" xfId="0" applyNumberFormat="1" applyFont="1" applyFill="1" applyBorder="1" applyAlignment="1" applyProtection="1">
      <alignment vertical="center" wrapText="1"/>
      <protection locked="0"/>
    </xf>
    <xf numFmtId="4" fontId="34" fillId="0" borderId="41" xfId="0" applyNumberFormat="1" applyFont="1" applyFill="1" applyBorder="1" applyAlignment="1" applyProtection="1">
      <alignment vertical="center" wrapText="1"/>
      <protection locked="0"/>
    </xf>
    <xf numFmtId="4" fontId="34" fillId="0" borderId="22" xfId="0" applyNumberFormat="1" applyFont="1" applyFill="1" applyBorder="1" applyAlignment="1" applyProtection="1">
      <alignment vertical="center" wrapText="1"/>
      <protection locked="0"/>
    </xf>
    <xf numFmtId="4" fontId="33" fillId="0" borderId="67" xfId="0" applyNumberFormat="1" applyFont="1" applyFill="1" applyBorder="1" applyAlignment="1" applyProtection="1">
      <alignment vertical="center" wrapText="1"/>
      <protection locked="0"/>
    </xf>
    <xf numFmtId="4" fontId="33" fillId="0" borderId="24" xfId="0" applyNumberFormat="1" applyFont="1" applyFill="1" applyBorder="1" applyAlignment="1" applyProtection="1">
      <alignment vertical="center" wrapText="1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Alignment="1"/>
    <xf numFmtId="4" fontId="30" fillId="0" borderId="0" xfId="0" applyNumberFormat="1" applyFont="1" applyFill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4" fontId="33" fillId="0" borderId="56" xfId="0" applyNumberFormat="1" applyFont="1" applyFill="1" applyBorder="1" applyAlignment="1" applyProtection="1">
      <alignment horizontal="left" vertical="center" indent="1"/>
      <protection locked="0"/>
    </xf>
    <xf numFmtId="4" fontId="33" fillId="0" borderId="22" xfId="0" applyNumberFormat="1" applyFont="1" applyFill="1" applyBorder="1" applyAlignment="1" applyProtection="1">
      <alignment horizontal="left" vertical="center" indent="1"/>
      <protection locked="0"/>
    </xf>
    <xf numFmtId="4" fontId="33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46" fillId="0" borderId="105" xfId="0" applyFont="1" applyFill="1" applyBorder="1" applyAlignment="1">
      <alignment horizontal="left" wrapText="1" indent="1"/>
    </xf>
    <xf numFmtId="0" fontId="46" fillId="0" borderId="117" xfId="0" applyFont="1" applyFill="1" applyBorder="1" applyAlignment="1">
      <alignment horizontal="left" wrapText="1" indent="1"/>
    </xf>
    <xf numFmtId="0" fontId="45" fillId="43" borderId="52" xfId="0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0" fontId="31" fillId="0" borderId="16" xfId="0" applyFont="1" applyBorder="1" applyAlignment="1">
      <alignment horizontal="center" vertical="center"/>
    </xf>
    <xf numFmtId="0" fontId="31" fillId="0" borderId="20" xfId="0" applyFont="1" applyFill="1" applyBorder="1" applyAlignment="1">
      <alignment horizontal="left" vertical="center" wrapText="1"/>
    </xf>
    <xf numFmtId="0" fontId="46" fillId="0" borderId="103" xfId="0" applyFont="1" applyFill="1" applyBorder="1" applyAlignment="1">
      <alignment horizontal="left" wrapText="1" indent="1"/>
    </xf>
    <xf numFmtId="0" fontId="46" fillId="0" borderId="121" xfId="0" applyFont="1" applyFill="1" applyBorder="1" applyAlignment="1">
      <alignment horizontal="left" wrapText="1" indent="1"/>
    </xf>
    <xf numFmtId="4" fontId="34" fillId="0" borderId="65" xfId="0" applyNumberFormat="1" applyFont="1" applyBorder="1" applyAlignment="1" applyProtection="1">
      <alignment horizontal="justify" vertical="center"/>
      <protection locked="0"/>
    </xf>
    <xf numFmtId="4" fontId="34" fillId="0" borderId="46" xfId="0" applyNumberFormat="1" applyFont="1" applyBorder="1" applyAlignment="1" applyProtection="1">
      <alignment horizontal="justify" vertical="center"/>
      <protection locked="0"/>
    </xf>
    <xf numFmtId="0" fontId="38" fillId="0" borderId="0" xfId="0" applyFont="1" applyFill="1" applyAlignment="1">
      <alignment vertical="center" wrapText="1"/>
    </xf>
    <xf numFmtId="0" fontId="31" fillId="0" borderId="69" xfId="0" applyFont="1" applyBorder="1" applyAlignment="1">
      <alignment vertical="center"/>
    </xf>
    <xf numFmtId="0" fontId="46" fillId="0" borderId="119" xfId="0" applyFont="1" applyBorder="1" applyAlignment="1">
      <alignment wrapText="1"/>
    </xf>
    <xf numFmtId="0" fontId="46" fillId="0" borderId="120" xfId="0" applyFont="1" applyBorder="1" applyAlignment="1">
      <alignment wrapText="1"/>
    </xf>
    <xf numFmtId="0" fontId="31" fillId="0" borderId="0" xfId="0" applyFont="1" applyAlignment="1">
      <alignment vertical="center"/>
    </xf>
    <xf numFmtId="4" fontId="34" fillId="42" borderId="38" xfId="0" applyNumberFormat="1" applyFont="1" applyFill="1" applyBorder="1" applyAlignment="1">
      <alignment horizontal="left" vertical="center" wrapText="1"/>
    </xf>
    <xf numFmtId="4" fontId="34" fillId="42" borderId="74" xfId="0" applyNumberFormat="1" applyFont="1" applyFill="1" applyBorder="1" applyAlignment="1">
      <alignment horizontal="center" vertical="center"/>
    </xf>
    <xf numFmtId="4" fontId="34" fillId="42" borderId="13" xfId="0" applyNumberFormat="1" applyFont="1" applyFill="1" applyBorder="1" applyAlignment="1">
      <alignment horizontal="center" vertical="center"/>
    </xf>
    <xf numFmtId="4" fontId="34" fillId="42" borderId="57" xfId="0" applyNumberFormat="1" applyFont="1" applyFill="1" applyBorder="1" applyAlignment="1">
      <alignment horizontal="center" vertical="center"/>
    </xf>
    <xf numFmtId="4" fontId="34" fillId="42" borderId="16" xfId="0" applyNumberFormat="1" applyFont="1" applyFill="1" applyBorder="1" applyAlignment="1">
      <alignment horizontal="center" vertical="center"/>
    </xf>
    <xf numFmtId="4" fontId="34" fillId="0" borderId="0" xfId="0" applyNumberFormat="1" applyFont="1" applyAlignment="1" applyProtection="1">
      <alignment horizontal="left" vertical="center"/>
      <protection locked="0"/>
    </xf>
    <xf numFmtId="0" fontId="45" fillId="0" borderId="0" xfId="0" applyFont="1" applyAlignment="1">
      <alignment horizontal="left" wrapText="1"/>
    </xf>
    <xf numFmtId="0" fontId="31" fillId="0" borderId="0" xfId="0" applyFont="1" applyAlignment="1"/>
    <xf numFmtId="4" fontId="34" fillId="42" borderId="70" xfId="0" applyNumberFormat="1" applyFont="1" applyFill="1" applyBorder="1" applyAlignment="1" applyProtection="1">
      <alignment horizontal="center" vertical="center"/>
      <protection locked="0"/>
    </xf>
    <xf numFmtId="4" fontId="34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63" xfId="0" applyFont="1" applyBorder="1" applyAlignment="1">
      <alignment horizontal="center" vertical="center" wrapText="1"/>
    </xf>
    <xf numFmtId="4" fontId="33" fillId="0" borderId="54" xfId="0" applyNumberFormat="1" applyFont="1" applyFill="1" applyBorder="1" applyAlignment="1" applyProtection="1">
      <alignment vertical="center"/>
      <protection locked="0"/>
    </xf>
    <xf numFmtId="4" fontId="33" fillId="0" borderId="39" xfId="0" applyNumberFormat="1" applyFont="1" applyFill="1" applyBorder="1" applyAlignment="1" applyProtection="1">
      <alignment vertical="center"/>
      <protection locked="0"/>
    </xf>
    <xf numFmtId="4" fontId="33" fillId="0" borderId="20" xfId="0" applyNumberFormat="1" applyFont="1" applyFill="1" applyBorder="1" applyAlignment="1" applyProtection="1">
      <alignment vertical="center"/>
      <protection locked="0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0" fontId="32" fillId="42" borderId="57" xfId="0" applyFont="1" applyFill="1" applyBorder="1" applyAlignment="1">
      <alignment horizontal="center" vertical="center"/>
    </xf>
    <xf numFmtId="0" fontId="32" fillId="42" borderId="38" xfId="0" applyFont="1" applyFill="1" applyBorder="1" applyAlignment="1">
      <alignment horizontal="center" vertical="center"/>
    </xf>
    <xf numFmtId="0" fontId="32" fillId="42" borderId="16" xfId="0" applyFont="1" applyFill="1" applyBorder="1" applyAlignment="1">
      <alignment horizontal="center" vertical="center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/>
      <protection locked="0"/>
    </xf>
    <xf numFmtId="4" fontId="34" fillId="41" borderId="70" xfId="0" applyNumberFormat="1" applyFont="1" applyFill="1" applyBorder="1" applyAlignment="1">
      <alignment horizontal="center" vertical="center"/>
    </xf>
    <xf numFmtId="4" fontId="34" fillId="41" borderId="53" xfId="0" applyNumberFormat="1" applyFont="1" applyFill="1" applyBorder="1" applyAlignment="1">
      <alignment horizontal="center" vertical="center"/>
    </xf>
    <xf numFmtId="4" fontId="34" fillId="41" borderId="14" xfId="0" applyNumberFormat="1" applyFont="1" applyFill="1" applyBorder="1" applyAlignment="1">
      <alignment horizontal="center" vertical="center"/>
    </xf>
    <xf numFmtId="4" fontId="32" fillId="42" borderId="78" xfId="0" applyNumberFormat="1" applyFont="1" applyFill="1" applyBorder="1" applyAlignment="1">
      <alignment horizontal="center" vertical="center" wrapText="1"/>
    </xf>
    <xf numFmtId="4" fontId="31" fillId="42" borderId="79" xfId="0" applyNumberFormat="1" applyFont="1" applyFill="1" applyBorder="1" applyAlignment="1">
      <alignment horizontal="center" vertical="center"/>
    </xf>
    <xf numFmtId="4" fontId="31" fillId="42" borderId="59" xfId="0" applyNumberFormat="1" applyFont="1" applyFill="1" applyBorder="1" applyAlignment="1">
      <alignment horizontal="center" vertical="center"/>
    </xf>
    <xf numFmtId="4" fontId="33" fillId="0" borderId="71" xfId="0" applyNumberFormat="1" applyFont="1" applyFill="1" applyBorder="1" applyAlignment="1" applyProtection="1">
      <alignment vertical="center"/>
      <protection locked="0"/>
    </xf>
    <xf numFmtId="4" fontId="33" fillId="0" borderId="67" xfId="0" applyNumberFormat="1" applyFont="1" applyFill="1" applyBorder="1" applyAlignment="1" applyProtection="1">
      <alignment vertical="center"/>
      <protection locked="0"/>
    </xf>
    <xf numFmtId="4" fontId="33" fillId="0" borderId="24" xfId="0" applyNumberFormat="1" applyFont="1" applyFill="1" applyBorder="1" applyAlignment="1" applyProtection="1">
      <alignment vertical="center"/>
      <protection locked="0"/>
    </xf>
    <xf numFmtId="4" fontId="31" fillId="0" borderId="71" xfId="0" applyNumberFormat="1" applyFont="1" applyFill="1" applyBorder="1" applyAlignment="1" applyProtection="1">
      <alignment vertical="center"/>
      <protection locked="0"/>
    </xf>
    <xf numFmtId="4" fontId="31" fillId="0" borderId="67" xfId="0" applyNumberFormat="1" applyFont="1" applyFill="1" applyBorder="1" applyAlignment="1" applyProtection="1">
      <alignment vertical="center"/>
      <protection locked="0"/>
    </xf>
    <xf numFmtId="4" fontId="31" fillId="0" borderId="24" xfId="0" applyNumberFormat="1" applyFont="1" applyFill="1" applyBorder="1" applyAlignment="1" applyProtection="1">
      <alignment vertical="center"/>
      <protection locked="0"/>
    </xf>
    <xf numFmtId="4" fontId="32" fillId="0" borderId="74" xfId="0" applyNumberFormat="1" applyFont="1" applyFill="1" applyBorder="1" applyAlignment="1" applyProtection="1">
      <alignment vertical="center"/>
      <protection locked="0"/>
    </xf>
    <xf numFmtId="4" fontId="32" fillId="0" borderId="14" xfId="0" applyNumberFormat="1" applyFont="1" applyFill="1" applyBorder="1" applyAlignment="1" applyProtection="1">
      <alignment vertical="center"/>
      <protection locked="0"/>
    </xf>
    <xf numFmtId="4" fontId="32" fillId="0" borderId="13" xfId="0" applyNumberFormat="1" applyFont="1" applyFill="1" applyBorder="1" applyAlignment="1" applyProtection="1">
      <alignment vertical="center"/>
      <protection locked="0"/>
    </xf>
  </cellXfs>
  <cellStyles count="88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_dzielnice termin spr." xfId="42"/>
    <cellStyle name="Note" xfId="43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Total" xfId="85"/>
    <cellStyle name="Walutowy" xfId="86" builtinId="4"/>
    <cellStyle name="Warning Text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 refreshError="1"/>
      <sheetData sheetId="1" refreshError="1"/>
      <sheetData sheetId="2" refreshError="1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17151551-8460-47BF-8C20-7FE2DB216614}" state="veryHidden" showRuler="0">
      <pageMargins left="0.75" right="0.75" top="1" bottom="1" header="0.5" footer="0.5"/>
      <headerFooter alignWithMargins="0"/>
    </customSheetView>
    <customSheetView guid="{DE9178B7-7BAA-4669-9575-43FAD4CFD495}" state="veryHidden">
      <pageMargins left="0.75" right="0.75" top="1" bottom="1" header="0.5" footer="0.5"/>
      <headerFooter alignWithMargins="0"/>
    </customSheetView>
  </customSheetViews>
  <phoneticPr fontId="2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selection activeCell="C35" sqref="C35"/>
    </sheetView>
  </sheetViews>
  <sheetFormatPr defaultColWidth="9.140625" defaultRowHeight="12.75" x14ac:dyDescent="0.2"/>
  <cols>
    <col min="1" max="1" width="33.28515625" style="318" customWidth="1"/>
    <col min="2" max="3" width="19.140625" style="318" customWidth="1"/>
    <col min="4" max="4" width="10" style="306" hidden="1" customWidth="1"/>
    <col min="5" max="5" width="33" style="318" customWidth="1"/>
    <col min="6" max="6" width="22.28515625" style="318" customWidth="1"/>
    <col min="7" max="7" width="22.140625" style="317" customWidth="1"/>
    <col min="8" max="8" width="15.85546875" style="314" customWidth="1"/>
    <col min="9" max="9" width="18.140625" style="315" customWidth="1"/>
    <col min="10" max="10" width="9.140625" style="316" customWidth="1"/>
    <col min="11" max="11" width="9.140625" style="317"/>
    <col min="12" max="16384" width="9.140625" style="318"/>
  </cols>
  <sheetData>
    <row r="1" spans="1:7" ht="25.5" x14ac:dyDescent="0.2">
      <c r="A1" s="308" t="s">
        <v>427</v>
      </c>
      <c r="B1" s="309" t="s">
        <v>428</v>
      </c>
      <c r="C1" s="310"/>
      <c r="D1" s="310"/>
      <c r="E1" s="311"/>
      <c r="F1" s="312" t="s">
        <v>429</v>
      </c>
      <c r="G1" s="313"/>
    </row>
    <row r="2" spans="1:7" x14ac:dyDescent="0.2">
      <c r="A2" s="319"/>
      <c r="B2" s="320"/>
      <c r="C2" s="321"/>
      <c r="D2" s="321"/>
      <c r="E2" s="322"/>
      <c r="F2" s="323"/>
      <c r="G2" s="324"/>
    </row>
    <row r="3" spans="1:7" x14ac:dyDescent="0.2">
      <c r="A3" s="319"/>
      <c r="B3" s="320"/>
      <c r="C3" s="321"/>
      <c r="D3" s="321"/>
      <c r="E3" s="322"/>
      <c r="F3" s="323"/>
      <c r="G3" s="324"/>
    </row>
    <row r="4" spans="1:7" hidden="1" x14ac:dyDescent="0.2">
      <c r="A4" s="319"/>
      <c r="B4" s="320"/>
      <c r="C4" s="321"/>
      <c r="D4" s="321"/>
      <c r="E4" s="322"/>
      <c r="F4" s="323"/>
      <c r="G4" s="324"/>
    </row>
    <row r="5" spans="1:7" x14ac:dyDescent="0.2">
      <c r="A5" s="325" t="s">
        <v>430</v>
      </c>
      <c r="B5" s="326" t="s">
        <v>595</v>
      </c>
      <c r="C5" s="327"/>
      <c r="D5" s="327"/>
      <c r="E5" s="328"/>
      <c r="F5" s="329"/>
      <c r="G5" s="330"/>
    </row>
    <row r="6" spans="1:7" x14ac:dyDescent="0.2">
      <c r="A6" s="331" t="s">
        <v>592</v>
      </c>
      <c r="B6" s="332"/>
      <c r="C6" s="333"/>
      <c r="D6" s="333"/>
      <c r="E6" s="334"/>
      <c r="F6" s="335"/>
      <c r="G6" s="336"/>
    </row>
    <row r="7" spans="1:7" x14ac:dyDescent="0.2">
      <c r="A7" s="337" t="s">
        <v>139</v>
      </c>
      <c r="B7" s="337" t="s">
        <v>157</v>
      </c>
      <c r="C7" s="337" t="s">
        <v>158</v>
      </c>
      <c r="D7" s="302"/>
      <c r="E7" s="337" t="s">
        <v>141</v>
      </c>
      <c r="F7" s="337" t="s">
        <v>157</v>
      </c>
      <c r="G7" s="338" t="s">
        <v>158</v>
      </c>
    </row>
    <row r="8" spans="1:7" x14ac:dyDescent="0.2">
      <c r="A8" s="339" t="s">
        <v>431</v>
      </c>
      <c r="B8" s="340">
        <f>B9+B10+B20+B21+B25+B26</f>
        <v>214036490.5</v>
      </c>
      <c r="C8" s="340">
        <f>C9+C10+C20+C21+C25+C26</f>
        <v>230674881.78</v>
      </c>
      <c r="D8" s="302"/>
      <c r="E8" s="339" t="s">
        <v>432</v>
      </c>
      <c r="F8" s="340">
        <f>SUM(F9+F10+F13+F14)</f>
        <v>211482176.63</v>
      </c>
      <c r="G8" s="340">
        <f>SUM(G9+G10+G13+G14)</f>
        <v>231615144.22999999</v>
      </c>
    </row>
    <row r="9" spans="1:7" x14ac:dyDescent="0.2">
      <c r="A9" s="339" t="s">
        <v>433</v>
      </c>
      <c r="B9" s="341">
        <v>0</v>
      </c>
      <c r="C9" s="341">
        <v>0</v>
      </c>
      <c r="D9" s="303" t="s">
        <v>434</v>
      </c>
      <c r="E9" s="339" t="s">
        <v>435</v>
      </c>
      <c r="F9" s="342">
        <v>249084652.25999999</v>
      </c>
      <c r="G9" s="342">
        <v>271854014.76999998</v>
      </c>
    </row>
    <row r="10" spans="1:7" x14ac:dyDescent="0.2">
      <c r="A10" s="339" t="s">
        <v>436</v>
      </c>
      <c r="B10" s="341">
        <f>B11+B18+B19</f>
        <v>209212708.52000001</v>
      </c>
      <c r="C10" s="341">
        <f>C11+C18+C19</f>
        <v>226307377.47</v>
      </c>
      <c r="D10" s="303"/>
      <c r="E10" s="339" t="s">
        <v>437</v>
      </c>
      <c r="F10" s="342">
        <f>F11+F12</f>
        <v>-37602475.630000003</v>
      </c>
      <c r="G10" s="342">
        <f>G11+G12</f>
        <v>-40238870.539999999</v>
      </c>
    </row>
    <row r="11" spans="1:7" x14ac:dyDescent="0.2">
      <c r="A11" s="339" t="s">
        <v>438</v>
      </c>
      <c r="B11" s="341">
        <f>B12+SUM(B14:B17)</f>
        <v>182862822.53</v>
      </c>
      <c r="C11" s="341">
        <f>C12+SUM(C14:C17)</f>
        <v>193780800.18000001</v>
      </c>
      <c r="D11" s="303" t="s">
        <v>439</v>
      </c>
      <c r="E11" s="343" t="s">
        <v>440</v>
      </c>
      <c r="F11" s="344">
        <v>0</v>
      </c>
      <c r="G11" s="344">
        <v>0</v>
      </c>
    </row>
    <row r="12" spans="1:7" x14ac:dyDescent="0.2">
      <c r="A12" s="343" t="s">
        <v>441</v>
      </c>
      <c r="B12" s="345">
        <v>109133474.45</v>
      </c>
      <c r="C12" s="345">
        <v>110973426.93000001</v>
      </c>
      <c r="D12" s="303"/>
      <c r="E12" s="343" t="s">
        <v>442</v>
      </c>
      <c r="F12" s="344">
        <v>-37602475.630000003</v>
      </c>
      <c r="G12" s="344">
        <v>-40238870.539999999</v>
      </c>
    </row>
    <row r="13" spans="1:7" ht="51" x14ac:dyDescent="0.2">
      <c r="A13" s="343" t="s">
        <v>443</v>
      </c>
      <c r="B13" s="345">
        <v>3631676.24</v>
      </c>
      <c r="C13" s="345">
        <v>3631676.24</v>
      </c>
      <c r="D13" s="303"/>
      <c r="E13" s="339" t="s">
        <v>444</v>
      </c>
      <c r="F13" s="342">
        <v>0</v>
      </c>
      <c r="G13" s="342">
        <v>0</v>
      </c>
    </row>
    <row r="14" spans="1:7" ht="25.5" x14ac:dyDescent="0.2">
      <c r="A14" s="343" t="s">
        <v>445</v>
      </c>
      <c r="B14" s="345">
        <v>73135228.730000004</v>
      </c>
      <c r="C14" s="345">
        <v>81471998.799999997</v>
      </c>
      <c r="D14" s="303"/>
      <c r="E14" s="339" t="s">
        <v>446</v>
      </c>
      <c r="F14" s="342">
        <v>0</v>
      </c>
      <c r="G14" s="342">
        <v>0</v>
      </c>
    </row>
    <row r="15" spans="1:7" x14ac:dyDescent="0.2">
      <c r="A15" s="343" t="s">
        <v>447</v>
      </c>
      <c r="B15" s="345">
        <v>174334.32</v>
      </c>
      <c r="C15" s="345">
        <v>533657.35</v>
      </c>
      <c r="D15" s="303"/>
      <c r="E15" s="339" t="s">
        <v>448</v>
      </c>
      <c r="F15" s="346">
        <v>0</v>
      </c>
      <c r="G15" s="346">
        <v>0</v>
      </c>
    </row>
    <row r="16" spans="1:7" x14ac:dyDescent="0.2">
      <c r="A16" s="343" t="s">
        <v>449</v>
      </c>
      <c r="B16" s="345">
        <v>21634.97</v>
      </c>
      <c r="C16" s="345">
        <v>0</v>
      </c>
      <c r="D16" s="303"/>
      <c r="E16" s="339" t="s">
        <v>450</v>
      </c>
      <c r="F16" s="346">
        <v>0</v>
      </c>
      <c r="G16" s="346">
        <v>0</v>
      </c>
    </row>
    <row r="17" spans="1:10" ht="25.5" x14ac:dyDescent="0.2">
      <c r="A17" s="343" t="s">
        <v>451</v>
      </c>
      <c r="B17" s="345">
        <v>398150.06</v>
      </c>
      <c r="C17" s="345">
        <v>801717.1</v>
      </c>
      <c r="D17" s="303"/>
      <c r="E17" s="339" t="s">
        <v>593</v>
      </c>
      <c r="F17" s="347">
        <v>15808364.08</v>
      </c>
      <c r="G17" s="347">
        <v>17190069.66</v>
      </c>
    </row>
    <row r="18" spans="1:10" x14ac:dyDescent="0.2">
      <c r="A18" s="339" t="s">
        <v>452</v>
      </c>
      <c r="B18" s="341">
        <v>26349885.989999998</v>
      </c>
      <c r="C18" s="341">
        <v>32526577.289999999</v>
      </c>
      <c r="D18" s="303" t="s">
        <v>149</v>
      </c>
      <c r="E18" s="343" t="s">
        <v>594</v>
      </c>
      <c r="F18" s="342">
        <v>100765</v>
      </c>
      <c r="G18" s="342">
        <v>100765</v>
      </c>
    </row>
    <row r="19" spans="1:10" ht="25.5" x14ac:dyDescent="0.2">
      <c r="A19" s="339" t="s">
        <v>453</v>
      </c>
      <c r="B19" s="348">
        <v>0</v>
      </c>
      <c r="C19" s="348">
        <v>0</v>
      </c>
      <c r="D19" s="303"/>
      <c r="E19" s="339" t="s">
        <v>454</v>
      </c>
      <c r="F19" s="349">
        <f>SUM(F20:F27)</f>
        <v>7836025.1600000001</v>
      </c>
      <c r="G19" s="349">
        <f>SUM(G20:G27)</f>
        <v>9496398.8100000005</v>
      </c>
    </row>
    <row r="20" spans="1:10" x14ac:dyDescent="0.2">
      <c r="A20" s="339" t="s">
        <v>455</v>
      </c>
      <c r="B20" s="341">
        <v>4823781.9800000004</v>
      </c>
      <c r="C20" s="341">
        <v>4367504.3099999996</v>
      </c>
      <c r="D20" s="303" t="s">
        <v>456</v>
      </c>
      <c r="E20" s="343" t="s">
        <v>457</v>
      </c>
      <c r="F20" s="344">
        <v>299129.49</v>
      </c>
      <c r="G20" s="344">
        <v>376608.8</v>
      </c>
    </row>
    <row r="21" spans="1:10" x14ac:dyDescent="0.2">
      <c r="A21" s="339" t="s">
        <v>458</v>
      </c>
      <c r="B21" s="341">
        <f>SUM(B22:B24)</f>
        <v>0</v>
      </c>
      <c r="C21" s="341">
        <f>SUM(C22:C24)</f>
        <v>0</v>
      </c>
      <c r="D21" s="303"/>
      <c r="E21" s="343" t="s">
        <v>459</v>
      </c>
      <c r="F21" s="344">
        <v>60736</v>
      </c>
      <c r="G21" s="344">
        <v>77926</v>
      </c>
    </row>
    <row r="22" spans="1:10" ht="25.5" x14ac:dyDescent="0.2">
      <c r="A22" s="343" t="s">
        <v>460</v>
      </c>
      <c r="B22" s="345">
        <v>0</v>
      </c>
      <c r="C22" s="345">
        <v>0</v>
      </c>
      <c r="D22" s="303"/>
      <c r="E22" s="343" t="s">
        <v>461</v>
      </c>
      <c r="F22" s="344">
        <v>425203.35</v>
      </c>
      <c r="G22" s="344">
        <v>494946.81</v>
      </c>
      <c r="I22" s="350"/>
    </row>
    <row r="23" spans="1:10" x14ac:dyDescent="0.2">
      <c r="A23" s="343" t="s">
        <v>462</v>
      </c>
      <c r="B23" s="351">
        <v>0</v>
      </c>
      <c r="C23" s="351">
        <v>0</v>
      </c>
      <c r="D23" s="303"/>
      <c r="E23" s="343" t="s">
        <v>463</v>
      </c>
      <c r="F23" s="344">
        <v>752833.22</v>
      </c>
      <c r="G23" s="344">
        <v>850198.04</v>
      </c>
      <c r="I23" s="352"/>
    </row>
    <row r="24" spans="1:10" ht="25.5" x14ac:dyDescent="0.2">
      <c r="A24" s="343" t="s">
        <v>464</v>
      </c>
      <c r="B24" s="351">
        <v>0</v>
      </c>
      <c r="C24" s="351">
        <v>0</v>
      </c>
      <c r="D24" s="303"/>
      <c r="E24" s="343" t="s">
        <v>465</v>
      </c>
      <c r="F24" s="344">
        <v>5365595.5199999996</v>
      </c>
      <c r="G24" s="344">
        <v>5421911.3200000003</v>
      </c>
      <c r="I24" s="353"/>
    </row>
    <row r="25" spans="1:10" ht="25.5" x14ac:dyDescent="0.2">
      <c r="A25" s="339" t="s">
        <v>466</v>
      </c>
      <c r="B25" s="341">
        <v>0</v>
      </c>
      <c r="C25" s="341">
        <v>0</v>
      </c>
      <c r="D25" s="303" t="s">
        <v>23</v>
      </c>
      <c r="E25" s="343" t="s">
        <v>467</v>
      </c>
      <c r="F25" s="354">
        <v>926144.64</v>
      </c>
      <c r="G25" s="354">
        <v>2271401.89</v>
      </c>
      <c r="I25" s="355"/>
      <c r="J25" s="356"/>
    </row>
    <row r="26" spans="1:10" ht="38.25" x14ac:dyDescent="0.2">
      <c r="A26" s="339" t="s">
        <v>468</v>
      </c>
      <c r="B26" s="348">
        <v>0</v>
      </c>
      <c r="C26" s="348">
        <v>0</v>
      </c>
      <c r="D26" s="303"/>
      <c r="E26" s="343" t="s">
        <v>469</v>
      </c>
      <c r="F26" s="344">
        <v>6382.94</v>
      </c>
      <c r="G26" s="344">
        <v>3405.95</v>
      </c>
      <c r="I26" s="355"/>
      <c r="J26" s="356"/>
    </row>
    <row r="27" spans="1:10" x14ac:dyDescent="0.2">
      <c r="A27" s="339" t="s">
        <v>150</v>
      </c>
      <c r="B27" s="341">
        <f>B28+B33+B39+B47</f>
        <v>13254050.210000001</v>
      </c>
      <c r="C27" s="341">
        <f>C28+C33+C39+C47</f>
        <v>18130332.109999999</v>
      </c>
      <c r="D27" s="303"/>
      <c r="E27" s="343" t="s">
        <v>470</v>
      </c>
      <c r="F27" s="344">
        <v>0</v>
      </c>
      <c r="G27" s="344">
        <v>0</v>
      </c>
      <c r="I27" s="355"/>
      <c r="J27" s="356"/>
    </row>
    <row r="28" spans="1:10" ht="25.5" x14ac:dyDescent="0.2">
      <c r="A28" s="339" t="s">
        <v>471</v>
      </c>
      <c r="B28" s="341">
        <f>SUM(B29:B32)</f>
        <v>0</v>
      </c>
      <c r="C28" s="341">
        <f>SUM(C29:C32)</f>
        <v>0</v>
      </c>
      <c r="D28" s="303"/>
      <c r="E28" s="343" t="s">
        <v>472</v>
      </c>
      <c r="F28" s="344">
        <v>0</v>
      </c>
      <c r="G28" s="344">
        <v>0</v>
      </c>
      <c r="I28" s="355"/>
      <c r="J28" s="356"/>
    </row>
    <row r="29" spans="1:10" x14ac:dyDescent="0.2">
      <c r="A29" s="343" t="s">
        <v>473</v>
      </c>
      <c r="B29" s="345">
        <v>0</v>
      </c>
      <c r="C29" s="345">
        <v>0</v>
      </c>
      <c r="D29" s="303"/>
      <c r="E29" s="343" t="s">
        <v>474</v>
      </c>
      <c r="F29" s="344">
        <v>0</v>
      </c>
      <c r="G29" s="344">
        <v>0</v>
      </c>
      <c r="I29" s="355"/>
      <c r="J29" s="356"/>
    </row>
    <row r="30" spans="1:10" x14ac:dyDescent="0.2">
      <c r="A30" s="343" t="s">
        <v>475</v>
      </c>
      <c r="B30" s="351">
        <v>0</v>
      </c>
      <c r="C30" s="351">
        <v>0</v>
      </c>
      <c r="D30" s="303"/>
      <c r="E30" s="339" t="s">
        <v>476</v>
      </c>
      <c r="F30" s="357">
        <v>3176088.5</v>
      </c>
      <c r="G30" s="357">
        <v>3351112.5</v>
      </c>
      <c r="I30" s="355"/>
      <c r="J30" s="356"/>
    </row>
    <row r="31" spans="1:10" x14ac:dyDescent="0.2">
      <c r="A31" s="343" t="s">
        <v>477</v>
      </c>
      <c r="B31" s="345">
        <v>0</v>
      </c>
      <c r="C31" s="345">
        <v>0</v>
      </c>
      <c r="D31" s="303" t="s">
        <v>478</v>
      </c>
      <c r="E31" s="339" t="s">
        <v>479</v>
      </c>
      <c r="F31" s="342">
        <f>F32+F33</f>
        <v>4695485.42</v>
      </c>
      <c r="G31" s="342">
        <f>G32+G33</f>
        <v>4241793.3499999996</v>
      </c>
      <c r="I31" s="355"/>
      <c r="J31" s="356"/>
    </row>
    <row r="32" spans="1:10" ht="25.5" x14ac:dyDescent="0.2">
      <c r="A32" s="343" t="s">
        <v>480</v>
      </c>
      <c r="B32" s="345">
        <v>0</v>
      </c>
      <c r="C32" s="345">
        <v>0</v>
      </c>
      <c r="D32" s="303"/>
      <c r="E32" s="343" t="s">
        <v>481</v>
      </c>
      <c r="F32" s="344">
        <v>4695485.42</v>
      </c>
      <c r="G32" s="344">
        <v>4241793.3499999996</v>
      </c>
    </row>
    <row r="33" spans="1:9" x14ac:dyDescent="0.2">
      <c r="A33" s="339" t="s">
        <v>482</v>
      </c>
      <c r="B33" s="341">
        <f>SUM(B34:B38)</f>
        <v>12307841.59</v>
      </c>
      <c r="C33" s="341">
        <f>SUM(C34:C38)</f>
        <v>15851035.65</v>
      </c>
      <c r="D33" s="303"/>
      <c r="E33" s="343" t="s">
        <v>483</v>
      </c>
      <c r="F33" s="344">
        <v>0</v>
      </c>
      <c r="G33" s="344">
        <v>0</v>
      </c>
    </row>
    <row r="34" spans="1:9" x14ac:dyDescent="0.2">
      <c r="A34" s="343" t="s">
        <v>484</v>
      </c>
      <c r="B34" s="344">
        <v>9224.4500000000007</v>
      </c>
      <c r="C34" s="344">
        <v>779.65</v>
      </c>
      <c r="D34" s="303" t="s">
        <v>485</v>
      </c>
      <c r="E34" s="343"/>
      <c r="F34" s="342"/>
      <c r="G34" s="342"/>
      <c r="I34" s="353"/>
    </row>
    <row r="35" spans="1:9" x14ac:dyDescent="0.2">
      <c r="A35" s="343" t="s">
        <v>486</v>
      </c>
      <c r="B35" s="344">
        <v>8789.3700000000008</v>
      </c>
      <c r="C35" s="344">
        <v>22701.78</v>
      </c>
      <c r="D35" s="303" t="s">
        <v>487</v>
      </c>
      <c r="E35" s="343"/>
      <c r="F35" s="342"/>
      <c r="G35" s="342"/>
      <c r="I35" s="355"/>
    </row>
    <row r="36" spans="1:9" ht="25.5" x14ac:dyDescent="0.2">
      <c r="A36" s="343" t="s">
        <v>488</v>
      </c>
      <c r="B36" s="345">
        <v>0</v>
      </c>
      <c r="C36" s="345">
        <v>0</v>
      </c>
      <c r="D36" s="303"/>
      <c r="E36" s="343"/>
      <c r="F36" s="342"/>
      <c r="G36" s="342"/>
      <c r="I36" s="355"/>
    </row>
    <row r="37" spans="1:9" ht="38.25" x14ac:dyDescent="0.2">
      <c r="A37" s="343" t="s">
        <v>489</v>
      </c>
      <c r="B37" s="345">
        <v>12289827.77</v>
      </c>
      <c r="C37" s="345">
        <v>15827554.220000001</v>
      </c>
      <c r="D37" s="358" t="s">
        <v>490</v>
      </c>
      <c r="E37" s="339"/>
      <c r="F37" s="342"/>
      <c r="G37" s="342"/>
      <c r="I37" s="355"/>
    </row>
    <row r="38" spans="1:9" ht="38.25" x14ac:dyDescent="0.2">
      <c r="A38" s="343" t="s">
        <v>491</v>
      </c>
      <c r="B38" s="345">
        <v>0</v>
      </c>
      <c r="C38" s="345">
        <v>0</v>
      </c>
      <c r="D38" s="303"/>
      <c r="E38" s="343"/>
      <c r="F38" s="354"/>
      <c r="G38" s="354"/>
      <c r="I38" s="355"/>
    </row>
    <row r="39" spans="1:9" x14ac:dyDescent="0.2">
      <c r="A39" s="339" t="s">
        <v>492</v>
      </c>
      <c r="B39" s="341">
        <f>SUM(B40:B46)</f>
        <v>944241.55999999994</v>
      </c>
      <c r="C39" s="341">
        <f>SUM(C40:C46)</f>
        <v>2277329.4</v>
      </c>
      <c r="D39" s="303" t="s">
        <v>493</v>
      </c>
      <c r="E39" s="343"/>
      <c r="F39" s="359"/>
      <c r="G39" s="359"/>
      <c r="I39" s="355"/>
    </row>
    <row r="40" spans="1:9" x14ac:dyDescent="0.2">
      <c r="A40" s="343" t="s">
        <v>494</v>
      </c>
      <c r="B40" s="345">
        <v>0</v>
      </c>
      <c r="C40" s="345">
        <v>0</v>
      </c>
      <c r="D40" s="303" t="s">
        <v>495</v>
      </c>
      <c r="E40" s="343"/>
      <c r="F40" s="359"/>
      <c r="G40" s="359"/>
      <c r="I40" s="355"/>
    </row>
    <row r="41" spans="1:9" ht="25.5" x14ac:dyDescent="0.2">
      <c r="A41" s="343" t="s">
        <v>496</v>
      </c>
      <c r="B41" s="345">
        <v>3046.48</v>
      </c>
      <c r="C41" s="345">
        <v>962.56</v>
      </c>
      <c r="D41" s="303" t="s">
        <v>497</v>
      </c>
      <c r="E41" s="343"/>
      <c r="F41" s="359"/>
      <c r="G41" s="359"/>
      <c r="I41" s="355"/>
    </row>
    <row r="42" spans="1:9" ht="25.5" x14ac:dyDescent="0.2">
      <c r="A42" s="343" t="s">
        <v>498</v>
      </c>
      <c r="B42" s="345">
        <v>0</v>
      </c>
      <c r="C42" s="345">
        <v>0</v>
      </c>
      <c r="D42" s="303"/>
      <c r="E42" s="343"/>
      <c r="F42" s="359"/>
      <c r="G42" s="359"/>
      <c r="I42" s="355"/>
    </row>
    <row r="43" spans="1:9" x14ac:dyDescent="0.2">
      <c r="A43" s="343" t="s">
        <v>499</v>
      </c>
      <c r="B43" s="345">
        <v>941195.08</v>
      </c>
      <c r="C43" s="345">
        <v>2276366.84</v>
      </c>
      <c r="D43" s="303" t="s">
        <v>500</v>
      </c>
      <c r="E43" s="343"/>
      <c r="F43" s="359"/>
      <c r="G43" s="359"/>
      <c r="I43" s="352"/>
    </row>
    <row r="44" spans="1:9" x14ac:dyDescent="0.2">
      <c r="A44" s="343" t="s">
        <v>501</v>
      </c>
      <c r="B44" s="345">
        <v>0</v>
      </c>
      <c r="C44" s="345">
        <v>0</v>
      </c>
      <c r="D44" s="303"/>
      <c r="E44" s="343"/>
      <c r="F44" s="359"/>
      <c r="G44" s="359"/>
      <c r="I44" s="352"/>
    </row>
    <row r="45" spans="1:9" x14ac:dyDescent="0.2">
      <c r="A45" s="343" t="s">
        <v>502</v>
      </c>
      <c r="B45" s="351">
        <v>0</v>
      </c>
      <c r="C45" s="351">
        <v>0</v>
      </c>
      <c r="D45" s="303"/>
      <c r="E45" s="343"/>
      <c r="F45" s="359"/>
      <c r="G45" s="359"/>
    </row>
    <row r="46" spans="1:9" ht="25.5" x14ac:dyDescent="0.2">
      <c r="A46" s="343" t="s">
        <v>503</v>
      </c>
      <c r="B46" s="351">
        <v>0</v>
      </c>
      <c r="C46" s="351">
        <v>0</v>
      </c>
      <c r="D46" s="303"/>
      <c r="E46" s="343"/>
      <c r="F46" s="359"/>
      <c r="G46" s="359"/>
    </row>
    <row r="47" spans="1:9" x14ac:dyDescent="0.2">
      <c r="A47" s="339" t="s">
        <v>504</v>
      </c>
      <c r="B47" s="341">
        <v>1967.06</v>
      </c>
      <c r="C47" s="341">
        <v>1967.06</v>
      </c>
      <c r="D47" s="303" t="s">
        <v>505</v>
      </c>
      <c r="E47" s="343"/>
      <c r="F47" s="359"/>
      <c r="G47" s="359"/>
    </row>
    <row r="48" spans="1:9" x14ac:dyDescent="0.2">
      <c r="A48" s="339" t="s">
        <v>506</v>
      </c>
      <c r="B48" s="360">
        <f>B8+B27</f>
        <v>227290540.71000001</v>
      </c>
      <c r="C48" s="360">
        <f>C8+C27</f>
        <v>248805213.88999999</v>
      </c>
      <c r="D48" s="304"/>
      <c r="E48" s="339" t="s">
        <v>507</v>
      </c>
      <c r="F48" s="361">
        <f>F8+F15+F16+F17</f>
        <v>227290540.71000001</v>
      </c>
      <c r="G48" s="361">
        <f>G8+G15+G16+G17</f>
        <v>248805213.88999999</v>
      </c>
    </row>
    <row r="49" spans="1:7" hidden="1" x14ac:dyDescent="0.2">
      <c r="A49" s="362"/>
      <c r="B49" s="362"/>
      <c r="C49" s="362"/>
      <c r="D49" s="362"/>
      <c r="E49" s="362"/>
      <c r="F49" s="362"/>
      <c r="G49" s="362"/>
    </row>
    <row r="50" spans="1:7" x14ac:dyDescent="0.2">
      <c r="A50" s="363"/>
      <c r="B50" s="363"/>
      <c r="C50" s="363"/>
      <c r="D50" s="305"/>
      <c r="E50" s="363"/>
      <c r="F50" s="363"/>
      <c r="G50" s="364"/>
    </row>
    <row r="51" spans="1:7" x14ac:dyDescent="0.2">
      <c r="A51" s="363"/>
      <c r="B51" s="363"/>
      <c r="C51" s="365"/>
      <c r="D51" s="366"/>
      <c r="E51" s="363"/>
      <c r="F51" s="363"/>
      <c r="G51" s="364"/>
    </row>
    <row r="52" spans="1:7" x14ac:dyDescent="0.2">
      <c r="A52" s="367" t="s">
        <v>508</v>
      </c>
      <c r="B52" s="367"/>
      <c r="C52" s="368" t="s">
        <v>304</v>
      </c>
      <c r="D52" s="368"/>
      <c r="E52" s="369"/>
      <c r="F52" s="367"/>
      <c r="G52" s="370" t="s">
        <v>305</v>
      </c>
    </row>
    <row r="53" spans="1:7" x14ac:dyDescent="0.2">
      <c r="A53" s="367" t="s">
        <v>306</v>
      </c>
      <c r="F53" s="367"/>
      <c r="G53" s="370" t="s">
        <v>307</v>
      </c>
    </row>
    <row r="54" spans="1:7" x14ac:dyDescent="0.2">
      <c r="A54" s="367"/>
      <c r="B54" s="367"/>
      <c r="C54" s="367"/>
      <c r="D54" s="307"/>
      <c r="F54" s="367"/>
    </row>
    <row r="55" spans="1:7" x14ac:dyDescent="0.2">
      <c r="A55" s="367"/>
      <c r="B55" s="367"/>
      <c r="C55" s="367"/>
      <c r="D55" s="307"/>
      <c r="F55" s="367"/>
    </row>
    <row r="56" spans="1:7" x14ac:dyDescent="0.2">
      <c r="A56" s="367"/>
      <c r="B56" s="367"/>
      <c r="C56" s="367"/>
      <c r="D56" s="307"/>
      <c r="F56" s="367"/>
    </row>
  </sheetData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D49" sqref="D49"/>
    </sheetView>
  </sheetViews>
  <sheetFormatPr defaultColWidth="9.140625" defaultRowHeight="12.75" x14ac:dyDescent="0.2"/>
  <cols>
    <col min="1" max="1" width="42.140625" style="381" customWidth="1"/>
    <col min="2" max="2" width="16.28515625" style="381" customWidth="1"/>
    <col min="3" max="3" width="21.5703125" style="381" customWidth="1"/>
    <col min="4" max="4" width="18.7109375" style="381" customWidth="1"/>
    <col min="5" max="5" width="10.140625" style="379" customWidth="1"/>
    <col min="6" max="6" width="12.5703125" style="380" bestFit="1" customWidth="1"/>
    <col min="7" max="7" width="18.28515625" style="381" bestFit="1" customWidth="1"/>
    <col min="8" max="9" width="14.42578125" style="381" customWidth="1"/>
    <col min="10" max="16384" width="9.140625" style="381"/>
  </cols>
  <sheetData>
    <row r="1" spans="1:9" x14ac:dyDescent="0.2">
      <c r="A1" s="378" t="s">
        <v>509</v>
      </c>
      <c r="B1" s="418" t="s">
        <v>510</v>
      </c>
      <c r="C1" s="371"/>
      <c r="D1" s="378" t="s">
        <v>511</v>
      </c>
    </row>
    <row r="2" spans="1:9" ht="6" customHeight="1" x14ac:dyDescent="0.2">
      <c r="A2" s="382"/>
      <c r="B2" s="372"/>
      <c r="C2" s="373"/>
      <c r="D2" s="383"/>
    </row>
    <row r="3" spans="1:9" ht="21" customHeight="1" x14ac:dyDescent="0.2">
      <c r="A3" s="382"/>
      <c r="B3" s="372" t="s">
        <v>512</v>
      </c>
      <c r="C3" s="373"/>
      <c r="D3" s="383"/>
    </row>
    <row r="4" spans="1:9" ht="12.75" customHeight="1" x14ac:dyDescent="0.2">
      <c r="A4" s="384"/>
      <c r="B4" s="372" t="s">
        <v>597</v>
      </c>
      <c r="C4" s="373"/>
      <c r="D4" s="383"/>
    </row>
    <row r="5" spans="1:9" x14ac:dyDescent="0.2">
      <c r="A5" s="385" t="s">
        <v>430</v>
      </c>
      <c r="B5" s="374"/>
      <c r="C5" s="375"/>
      <c r="D5" s="386"/>
    </row>
    <row r="6" spans="1:9" x14ac:dyDescent="0.2">
      <c r="A6" s="387" t="s">
        <v>592</v>
      </c>
      <c r="B6" s="376"/>
      <c r="C6" s="377"/>
      <c r="D6" s="388"/>
    </row>
    <row r="7" spans="1:9" ht="25.5" x14ac:dyDescent="0.2">
      <c r="A7" s="389"/>
      <c r="B7" s="390"/>
      <c r="C7" s="391" t="s">
        <v>513</v>
      </c>
      <c r="D7" s="391" t="s">
        <v>514</v>
      </c>
    </row>
    <row r="8" spans="1:9" x14ac:dyDescent="0.2">
      <c r="A8" s="392" t="s">
        <v>515</v>
      </c>
      <c r="B8" s="393"/>
      <c r="C8" s="394">
        <f>SUM(C9:C14)</f>
        <v>6877374.9100000001</v>
      </c>
      <c r="D8" s="394">
        <f>SUM(D9:D14)</f>
        <v>8975636.2799999993</v>
      </c>
      <c r="F8" s="395"/>
      <c r="G8" s="396"/>
      <c r="H8" s="396"/>
      <c r="I8" s="396"/>
    </row>
    <row r="9" spans="1:9" x14ac:dyDescent="0.2">
      <c r="A9" s="389" t="s">
        <v>516</v>
      </c>
      <c r="B9" s="390"/>
      <c r="C9" s="397">
        <v>5898095.1299999999</v>
      </c>
      <c r="D9" s="397">
        <v>7865224.7599999998</v>
      </c>
      <c r="F9" s="395"/>
      <c r="G9" s="398"/>
      <c r="H9" s="398"/>
      <c r="I9" s="398"/>
    </row>
    <row r="10" spans="1:9" ht="25.5" x14ac:dyDescent="0.2">
      <c r="A10" s="399" t="s">
        <v>517</v>
      </c>
      <c r="B10" s="390"/>
      <c r="C10" s="397">
        <v>0</v>
      </c>
      <c r="D10" s="397">
        <v>0</v>
      </c>
      <c r="F10" s="395"/>
      <c r="G10" s="398"/>
      <c r="H10" s="398"/>
      <c r="I10" s="398"/>
    </row>
    <row r="11" spans="1:9" x14ac:dyDescent="0.2">
      <c r="A11" s="389" t="s">
        <v>518</v>
      </c>
      <c r="B11" s="390"/>
      <c r="C11" s="400">
        <v>0</v>
      </c>
      <c r="D11" s="400">
        <v>0</v>
      </c>
      <c r="F11" s="395"/>
      <c r="G11" s="401"/>
      <c r="H11" s="401"/>
      <c r="I11" s="401"/>
    </row>
    <row r="12" spans="1:9" x14ac:dyDescent="0.2">
      <c r="A12" s="389" t="s">
        <v>519</v>
      </c>
      <c r="B12" s="390"/>
      <c r="C12" s="397">
        <v>0</v>
      </c>
      <c r="D12" s="397">
        <v>0</v>
      </c>
      <c r="F12" s="395"/>
      <c r="G12" s="398"/>
      <c r="H12" s="398"/>
      <c r="I12" s="398"/>
    </row>
    <row r="13" spans="1:9" x14ac:dyDescent="0.2">
      <c r="A13" s="389" t="s">
        <v>520</v>
      </c>
      <c r="B13" s="390"/>
      <c r="C13" s="397">
        <v>0</v>
      </c>
      <c r="D13" s="397">
        <v>0</v>
      </c>
      <c r="F13" s="395"/>
      <c r="G13" s="398"/>
      <c r="H13" s="398"/>
      <c r="I13" s="398"/>
    </row>
    <row r="14" spans="1:9" x14ac:dyDescent="0.2">
      <c r="A14" s="389" t="s">
        <v>521</v>
      </c>
      <c r="B14" s="390"/>
      <c r="C14" s="397">
        <v>979279.78</v>
      </c>
      <c r="D14" s="397">
        <v>1110411.52</v>
      </c>
      <c r="F14" s="395"/>
      <c r="G14" s="398"/>
      <c r="H14" s="398"/>
      <c r="I14" s="398"/>
    </row>
    <row r="15" spans="1:9" x14ac:dyDescent="0.2">
      <c r="A15" s="392" t="s">
        <v>522</v>
      </c>
      <c r="B15" s="393"/>
      <c r="C15" s="394">
        <f>SUM(C16:C25)</f>
        <v>45703535.469999999</v>
      </c>
      <c r="D15" s="394">
        <f>SUM(D16:D25)</f>
        <v>52597291.459999993</v>
      </c>
      <c r="F15" s="395"/>
      <c r="G15" s="396"/>
      <c r="H15" s="396"/>
      <c r="I15" s="396"/>
    </row>
    <row r="16" spans="1:9" x14ac:dyDescent="0.2">
      <c r="A16" s="389" t="s">
        <v>523</v>
      </c>
      <c r="B16" s="390"/>
      <c r="C16" s="397">
        <v>5691920.54</v>
      </c>
      <c r="D16" s="397">
        <v>5812515.04</v>
      </c>
      <c r="F16" s="395"/>
      <c r="G16" s="398"/>
      <c r="H16" s="398"/>
      <c r="I16" s="398"/>
    </row>
    <row r="17" spans="1:9" x14ac:dyDescent="0.2">
      <c r="A17" s="389" t="s">
        <v>524</v>
      </c>
      <c r="B17" s="390"/>
      <c r="C17" s="397">
        <v>1829085.92</v>
      </c>
      <c r="D17" s="397">
        <v>1935905.34</v>
      </c>
      <c r="F17" s="395"/>
      <c r="G17" s="398"/>
      <c r="H17" s="398"/>
      <c r="I17" s="398"/>
    </row>
    <row r="18" spans="1:9" x14ac:dyDescent="0.2">
      <c r="A18" s="389" t="s">
        <v>525</v>
      </c>
      <c r="B18" s="390"/>
      <c r="C18" s="397">
        <v>10960474.17</v>
      </c>
      <c r="D18" s="397">
        <v>14254319.15</v>
      </c>
      <c r="F18" s="395"/>
      <c r="G18" s="398"/>
      <c r="H18" s="398"/>
      <c r="I18" s="398"/>
    </row>
    <row r="19" spans="1:9" x14ac:dyDescent="0.2">
      <c r="A19" s="389" t="s">
        <v>526</v>
      </c>
      <c r="B19" s="390"/>
      <c r="C19" s="397">
        <v>391185.04</v>
      </c>
      <c r="D19" s="397">
        <v>363089.62</v>
      </c>
      <c r="F19" s="395"/>
      <c r="G19" s="398"/>
      <c r="H19" s="398"/>
      <c r="I19" s="398"/>
    </row>
    <row r="20" spans="1:9" x14ac:dyDescent="0.2">
      <c r="A20" s="389" t="s">
        <v>527</v>
      </c>
      <c r="B20" s="390"/>
      <c r="C20" s="397">
        <v>15337157.18</v>
      </c>
      <c r="D20" s="397">
        <v>17770809.949999999</v>
      </c>
      <c r="F20" s="395"/>
      <c r="G20" s="398"/>
      <c r="H20" s="398"/>
      <c r="I20" s="398"/>
    </row>
    <row r="21" spans="1:9" ht="25.5" x14ac:dyDescent="0.2">
      <c r="A21" s="399" t="s">
        <v>528</v>
      </c>
      <c r="B21" s="390"/>
      <c r="C21" s="397">
        <v>2793912.07</v>
      </c>
      <c r="D21" s="397">
        <v>3226206.19</v>
      </c>
      <c r="F21" s="395"/>
      <c r="G21" s="398"/>
      <c r="H21" s="398"/>
      <c r="I21" s="398"/>
    </row>
    <row r="22" spans="1:9" x14ac:dyDescent="0.2">
      <c r="A22" s="389" t="s">
        <v>529</v>
      </c>
      <c r="B22" s="390"/>
      <c r="C22" s="397">
        <v>176992.28</v>
      </c>
      <c r="D22" s="397">
        <v>167257.65</v>
      </c>
      <c r="F22" s="395"/>
      <c r="G22" s="398"/>
      <c r="H22" s="398"/>
      <c r="I22" s="398"/>
    </row>
    <row r="23" spans="1:9" x14ac:dyDescent="0.2">
      <c r="A23" s="389" t="s">
        <v>530</v>
      </c>
      <c r="B23" s="390"/>
      <c r="C23" s="397">
        <v>0</v>
      </c>
      <c r="D23" s="397">
        <v>0</v>
      </c>
      <c r="F23" s="395"/>
      <c r="G23" s="398"/>
      <c r="H23" s="398"/>
      <c r="I23" s="398"/>
    </row>
    <row r="24" spans="1:9" x14ac:dyDescent="0.2">
      <c r="A24" s="389" t="s">
        <v>531</v>
      </c>
      <c r="B24" s="390"/>
      <c r="C24" s="397">
        <v>8522808.2699999996</v>
      </c>
      <c r="D24" s="397">
        <v>9067188.5199999996</v>
      </c>
      <c r="F24" s="395"/>
      <c r="G24" s="398"/>
      <c r="H24" s="398"/>
      <c r="I24" s="398"/>
    </row>
    <row r="25" spans="1:9" x14ac:dyDescent="0.2">
      <c r="A25" s="389" t="s">
        <v>532</v>
      </c>
      <c r="B25" s="390"/>
      <c r="C25" s="397">
        <v>0</v>
      </c>
      <c r="D25" s="397">
        <v>0</v>
      </c>
      <c r="F25" s="395"/>
      <c r="G25" s="398"/>
      <c r="H25" s="398"/>
      <c r="I25" s="398"/>
    </row>
    <row r="26" spans="1:9" x14ac:dyDescent="0.2">
      <c r="A26" s="392" t="s">
        <v>533</v>
      </c>
      <c r="B26" s="393"/>
      <c r="C26" s="394">
        <f>C8-C15</f>
        <v>-38826160.560000002</v>
      </c>
      <c r="D26" s="394">
        <f>D8-D15</f>
        <v>-43621655.179999992</v>
      </c>
      <c r="F26" s="395"/>
      <c r="G26" s="396"/>
      <c r="H26" s="396"/>
      <c r="I26" s="396"/>
    </row>
    <row r="27" spans="1:9" x14ac:dyDescent="0.2">
      <c r="A27" s="392" t="s">
        <v>534</v>
      </c>
      <c r="B27" s="393"/>
      <c r="C27" s="394">
        <f>SUM(C28:C30)</f>
        <v>2160163.04</v>
      </c>
      <c r="D27" s="394">
        <f>SUM(D28:D30)</f>
        <v>3909487.02</v>
      </c>
      <c r="F27" s="395"/>
      <c r="G27" s="396"/>
      <c r="H27" s="396"/>
      <c r="I27" s="396"/>
    </row>
    <row r="28" spans="1:9" x14ac:dyDescent="0.2">
      <c r="A28" s="389" t="s">
        <v>535</v>
      </c>
      <c r="B28" s="390"/>
      <c r="C28" s="397">
        <v>782204.9</v>
      </c>
      <c r="D28" s="397">
        <v>390108</v>
      </c>
      <c r="F28" s="395"/>
      <c r="G28" s="398"/>
      <c r="H28" s="398"/>
      <c r="I28" s="398"/>
    </row>
    <row r="29" spans="1:9" x14ac:dyDescent="0.2">
      <c r="A29" s="389" t="s">
        <v>536</v>
      </c>
      <c r="B29" s="390"/>
      <c r="C29" s="397">
        <v>1257024.68</v>
      </c>
      <c r="D29" s="397">
        <v>1747331.29</v>
      </c>
      <c r="F29" s="395"/>
      <c r="G29" s="401"/>
      <c r="H29" s="401"/>
      <c r="I29" s="401"/>
    </row>
    <row r="30" spans="1:9" x14ac:dyDescent="0.2">
      <c r="A30" s="389" t="s">
        <v>537</v>
      </c>
      <c r="B30" s="390"/>
      <c r="C30" s="397">
        <v>120933.46</v>
      </c>
      <c r="D30" s="397">
        <v>1772047.73</v>
      </c>
      <c r="F30" s="395"/>
      <c r="G30" s="398"/>
      <c r="H30" s="398"/>
      <c r="I30" s="398"/>
    </row>
    <row r="31" spans="1:9" x14ac:dyDescent="0.2">
      <c r="A31" s="392" t="s">
        <v>538</v>
      </c>
      <c r="B31" s="393"/>
      <c r="C31" s="394">
        <f>SUM(C32:C33)</f>
        <v>1146367.3600000001</v>
      </c>
      <c r="D31" s="394">
        <f>SUM(D32:D33)</f>
        <v>902859.37</v>
      </c>
      <c r="F31" s="395"/>
      <c r="G31" s="396"/>
      <c r="H31" s="396"/>
      <c r="I31" s="396"/>
    </row>
    <row r="32" spans="1:9" ht="51" x14ac:dyDescent="0.2">
      <c r="A32" s="399" t="s">
        <v>539</v>
      </c>
      <c r="B32" s="390"/>
      <c r="C32" s="397">
        <v>0</v>
      </c>
      <c r="D32" s="397">
        <v>0</v>
      </c>
      <c r="F32" s="395"/>
      <c r="G32" s="398"/>
      <c r="H32" s="398"/>
      <c r="I32" s="398"/>
    </row>
    <row r="33" spans="1:9" x14ac:dyDescent="0.2">
      <c r="A33" s="389" t="s">
        <v>540</v>
      </c>
      <c r="B33" s="390"/>
      <c r="C33" s="397">
        <v>1146367.3600000001</v>
      </c>
      <c r="D33" s="397">
        <v>902859.37</v>
      </c>
      <c r="F33" s="395"/>
      <c r="G33" s="398"/>
      <c r="H33" s="398"/>
      <c r="I33" s="398"/>
    </row>
    <row r="34" spans="1:9" x14ac:dyDescent="0.2">
      <c r="A34" s="392" t="s">
        <v>541</v>
      </c>
      <c r="B34" s="393"/>
      <c r="C34" s="394">
        <f>C26+C27-C31</f>
        <v>-37812364.880000003</v>
      </c>
      <c r="D34" s="394">
        <f>D26+D27-D31</f>
        <v>-40615027.529999986</v>
      </c>
      <c r="F34" s="395"/>
      <c r="G34" s="396"/>
      <c r="H34" s="396"/>
      <c r="I34" s="396"/>
    </row>
    <row r="35" spans="1:9" x14ac:dyDescent="0.2">
      <c r="A35" s="392" t="s">
        <v>542</v>
      </c>
      <c r="B35" s="393"/>
      <c r="C35" s="394">
        <f>SUM(C36:C38)</f>
        <v>1794797.66</v>
      </c>
      <c r="D35" s="394">
        <f>SUM(D36:D38)</f>
        <v>2064775.4200000002</v>
      </c>
      <c r="F35" s="395"/>
      <c r="G35" s="396"/>
      <c r="H35" s="396"/>
      <c r="I35" s="396"/>
    </row>
    <row r="36" spans="1:9" x14ac:dyDescent="0.2">
      <c r="A36" s="389" t="s">
        <v>543</v>
      </c>
      <c r="B36" s="390"/>
      <c r="C36" s="397">
        <v>0</v>
      </c>
      <c r="D36" s="397">
        <v>0</v>
      </c>
      <c r="F36" s="395"/>
      <c r="G36" s="398"/>
      <c r="H36" s="398"/>
      <c r="I36" s="398"/>
    </row>
    <row r="37" spans="1:9" x14ac:dyDescent="0.2">
      <c r="A37" s="389" t="s">
        <v>544</v>
      </c>
      <c r="B37" s="390"/>
      <c r="C37" s="397">
        <v>1779707.23</v>
      </c>
      <c r="D37" s="397">
        <v>1903102.1</v>
      </c>
      <c r="F37" s="395"/>
      <c r="G37" s="398"/>
      <c r="H37" s="398"/>
      <c r="I37" s="398"/>
    </row>
    <row r="38" spans="1:9" x14ac:dyDescent="0.2">
      <c r="A38" s="389" t="s">
        <v>545</v>
      </c>
      <c r="B38" s="390"/>
      <c r="C38" s="397">
        <v>15090.43</v>
      </c>
      <c r="D38" s="397">
        <v>161673.32</v>
      </c>
      <c r="F38" s="395"/>
      <c r="G38" s="398"/>
      <c r="H38" s="398"/>
      <c r="I38" s="398"/>
    </row>
    <row r="39" spans="1:9" x14ac:dyDescent="0.2">
      <c r="A39" s="392" t="s">
        <v>546</v>
      </c>
      <c r="B39" s="393"/>
      <c r="C39" s="394">
        <f>SUM(C40:C41)</f>
        <v>1584908.41</v>
      </c>
      <c r="D39" s="394">
        <f>SUM(D40:D41)</f>
        <v>1688618.43</v>
      </c>
      <c r="F39" s="395"/>
      <c r="G39" s="396"/>
      <c r="H39" s="396"/>
      <c r="I39" s="396"/>
    </row>
    <row r="40" spans="1:9" x14ac:dyDescent="0.2">
      <c r="A40" s="389" t="s">
        <v>547</v>
      </c>
      <c r="B40" s="390"/>
      <c r="C40" s="397">
        <v>0</v>
      </c>
      <c r="D40" s="397">
        <v>0</v>
      </c>
      <c r="F40" s="395"/>
      <c r="G40" s="398"/>
      <c r="H40" s="398"/>
      <c r="I40" s="398"/>
    </row>
    <row r="41" spans="1:9" x14ac:dyDescent="0.2">
      <c r="A41" s="389" t="s">
        <v>548</v>
      </c>
      <c r="B41" s="390"/>
      <c r="C41" s="397">
        <v>1584908.41</v>
      </c>
      <c r="D41" s="397">
        <v>1688618.43</v>
      </c>
      <c r="F41" s="395"/>
      <c r="G41" s="398"/>
      <c r="H41" s="398"/>
      <c r="I41" s="398"/>
    </row>
    <row r="42" spans="1:9" hidden="1" x14ac:dyDescent="0.2">
      <c r="A42" s="392" t="s">
        <v>549</v>
      </c>
      <c r="B42" s="393"/>
      <c r="C42" s="394">
        <v>2999660194.4000001</v>
      </c>
      <c r="D42" s="394">
        <v>2999660194.4000001</v>
      </c>
      <c r="F42" s="395"/>
      <c r="G42" s="396"/>
      <c r="H42" s="396"/>
      <c r="I42" s="396"/>
    </row>
    <row r="43" spans="1:9" hidden="1" x14ac:dyDescent="0.2">
      <c r="A43" s="392" t="s">
        <v>550</v>
      </c>
      <c r="B43" s="393"/>
      <c r="C43" s="402">
        <v>0</v>
      </c>
      <c r="D43" s="402">
        <v>0</v>
      </c>
      <c r="F43" s="395"/>
      <c r="G43" s="403"/>
      <c r="H43" s="403"/>
      <c r="I43" s="403"/>
    </row>
    <row r="44" spans="1:9" hidden="1" x14ac:dyDescent="0.2">
      <c r="A44" s="389" t="s">
        <v>551</v>
      </c>
      <c r="B44" s="390"/>
      <c r="C44" s="404">
        <v>0</v>
      </c>
      <c r="D44" s="404">
        <v>0</v>
      </c>
      <c r="F44" s="395"/>
      <c r="G44" s="401"/>
      <c r="H44" s="401"/>
      <c r="I44" s="401"/>
    </row>
    <row r="45" spans="1:9" hidden="1" x14ac:dyDescent="0.2">
      <c r="A45" s="389" t="s">
        <v>552</v>
      </c>
      <c r="B45" s="390"/>
      <c r="C45" s="404">
        <v>0</v>
      </c>
      <c r="D45" s="404">
        <v>0</v>
      </c>
      <c r="F45" s="395"/>
      <c r="G45" s="401"/>
      <c r="H45" s="401"/>
      <c r="I45" s="401"/>
    </row>
    <row r="46" spans="1:9" x14ac:dyDescent="0.2">
      <c r="A46" s="392" t="s">
        <v>553</v>
      </c>
      <c r="B46" s="393"/>
      <c r="C46" s="394">
        <f>C34+C35-C39</f>
        <v>-37602475.630000003</v>
      </c>
      <c r="D46" s="394">
        <f>D34+D35-D39</f>
        <v>-40238870.539999984</v>
      </c>
      <c r="F46" s="395"/>
      <c r="G46" s="396"/>
      <c r="H46" s="396"/>
      <c r="I46" s="396"/>
    </row>
    <row r="47" spans="1:9" x14ac:dyDescent="0.2">
      <c r="A47" s="392" t="s">
        <v>554</v>
      </c>
      <c r="B47" s="393"/>
      <c r="C47" s="397">
        <v>0</v>
      </c>
      <c r="D47" s="397">
        <v>0</v>
      </c>
      <c r="F47" s="395"/>
      <c r="G47" s="398"/>
      <c r="H47" s="398"/>
      <c r="I47" s="398"/>
    </row>
    <row r="48" spans="1:9" x14ac:dyDescent="0.2">
      <c r="A48" s="392" t="s">
        <v>555</v>
      </c>
      <c r="B48" s="393"/>
      <c r="C48" s="397">
        <v>0</v>
      </c>
      <c r="D48" s="397">
        <v>0</v>
      </c>
      <c r="F48" s="395"/>
      <c r="G48" s="401"/>
      <c r="H48" s="401"/>
      <c r="I48" s="396"/>
    </row>
    <row r="49" spans="1:9" x14ac:dyDescent="0.2">
      <c r="A49" s="405" t="s">
        <v>556</v>
      </c>
      <c r="B49" s="406"/>
      <c r="C49" s="407">
        <f>C46-C47-C48</f>
        <v>-37602475.630000003</v>
      </c>
      <c r="D49" s="407">
        <f>D46-D47-D48</f>
        <v>-40238870.539999984</v>
      </c>
      <c r="F49" s="395"/>
      <c r="G49" s="396"/>
      <c r="H49" s="396"/>
      <c r="I49" s="396"/>
    </row>
    <row r="50" spans="1:9" x14ac:dyDescent="0.2">
      <c r="A50" s="408"/>
      <c r="B50" s="408"/>
      <c r="C50" s="408"/>
      <c r="D50" s="408"/>
    </row>
    <row r="51" spans="1:9" x14ac:dyDescent="0.2">
      <c r="A51" s="409"/>
      <c r="B51" s="409"/>
      <c r="C51" s="409"/>
      <c r="D51" s="409"/>
    </row>
    <row r="52" spans="1:9" x14ac:dyDescent="0.2">
      <c r="A52" s="410"/>
      <c r="B52" s="410"/>
      <c r="C52" s="410"/>
      <c r="D52" s="410"/>
    </row>
    <row r="53" spans="1:9" x14ac:dyDescent="0.2">
      <c r="A53" s="410"/>
      <c r="B53" s="411" t="s">
        <v>557</v>
      </c>
      <c r="C53" s="412"/>
      <c r="D53" s="410"/>
    </row>
    <row r="54" spans="1:9" ht="25.5" x14ac:dyDescent="0.2">
      <c r="A54" s="410"/>
      <c r="B54" s="412" t="s">
        <v>304</v>
      </c>
      <c r="C54" s="413"/>
      <c r="D54" s="410"/>
    </row>
    <row r="55" spans="1:9" x14ac:dyDescent="0.2">
      <c r="A55" s="410" t="s">
        <v>558</v>
      </c>
      <c r="B55" s="410"/>
      <c r="C55" s="410"/>
      <c r="D55" s="410" t="s">
        <v>559</v>
      </c>
    </row>
    <row r="56" spans="1:9" x14ac:dyDescent="0.2">
      <c r="A56" s="410" t="s">
        <v>306</v>
      </c>
      <c r="B56" s="410"/>
      <c r="C56" s="410"/>
      <c r="D56" s="410" t="s">
        <v>307</v>
      </c>
    </row>
  </sheetData>
  <pageMargins left="0.7" right="0.7" top="0.75" bottom="0.75" header="0.3" footer="0.3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A18" sqref="A18"/>
    </sheetView>
  </sheetViews>
  <sheetFormatPr defaultRowHeight="12.75" x14ac:dyDescent="0.2"/>
  <cols>
    <col min="1" max="1" width="56.28515625" style="380" customWidth="1"/>
    <col min="2" max="2" width="10.85546875" style="380" customWidth="1"/>
    <col min="3" max="4" width="21.7109375" style="380" customWidth="1"/>
    <col min="5" max="5" width="14.140625" style="414" customWidth="1"/>
    <col min="6" max="6" width="28.5703125" style="380" customWidth="1"/>
    <col min="7" max="7" width="13.7109375" style="415" customWidth="1"/>
    <col min="8" max="16384" width="9.140625" style="380"/>
  </cols>
  <sheetData>
    <row r="1" spans="1:7" x14ac:dyDescent="0.2">
      <c r="A1" s="378" t="s">
        <v>560</v>
      </c>
      <c r="B1" s="418" t="s">
        <v>561</v>
      </c>
      <c r="C1" s="371"/>
      <c r="D1" s="378"/>
    </row>
    <row r="2" spans="1:7" hidden="1" x14ac:dyDescent="0.2">
      <c r="A2" s="382"/>
      <c r="B2" s="419"/>
      <c r="C2" s="373"/>
      <c r="D2" s="383"/>
    </row>
    <row r="3" spans="1:7" x14ac:dyDescent="0.2">
      <c r="A3" s="382"/>
      <c r="B3" s="420" t="s">
        <v>598</v>
      </c>
      <c r="C3" s="373"/>
      <c r="D3" s="383"/>
    </row>
    <row r="4" spans="1:7" x14ac:dyDescent="0.2">
      <c r="A4" s="385" t="s">
        <v>430</v>
      </c>
      <c r="B4" s="374"/>
      <c r="C4" s="375"/>
      <c r="D4" s="386"/>
    </row>
    <row r="5" spans="1:7" x14ac:dyDescent="0.2">
      <c r="A5" s="387" t="s">
        <v>562</v>
      </c>
      <c r="B5" s="376"/>
      <c r="C5" s="377"/>
      <c r="D5" s="388"/>
    </row>
    <row r="6" spans="1:7" ht="25.5" x14ac:dyDescent="0.2">
      <c r="A6" s="399"/>
      <c r="B6" s="390"/>
      <c r="C6" s="391" t="s">
        <v>513</v>
      </c>
      <c r="D6" s="391" t="s">
        <v>514</v>
      </c>
    </row>
    <row r="7" spans="1:7" x14ac:dyDescent="0.2">
      <c r="A7" s="392" t="s">
        <v>563</v>
      </c>
      <c r="B7" s="393"/>
      <c r="C7" s="394">
        <v>233717758.75999999</v>
      </c>
      <c r="D7" s="394">
        <v>249084652.25999999</v>
      </c>
      <c r="F7" s="395"/>
      <c r="G7" s="416">
        <f>C7-'[1]ZZwF 31.12.2016'!D7</f>
        <v>-112527903870.06001</v>
      </c>
    </row>
    <row r="8" spans="1:7" x14ac:dyDescent="0.2">
      <c r="A8" s="392" t="s">
        <v>564</v>
      </c>
      <c r="B8" s="393"/>
      <c r="C8" s="394">
        <f>SUM(C9:C18)</f>
        <v>122101018.84999999</v>
      </c>
      <c r="D8" s="394">
        <f>SUM(D9:D18)</f>
        <v>122808543.03999999</v>
      </c>
      <c r="F8" s="395"/>
      <c r="G8" s="416">
        <f>C8-'[1]ZZwF 31.12.2016'!D8</f>
        <v>-27194617038.530003</v>
      </c>
    </row>
    <row r="9" spans="1:7" x14ac:dyDescent="0.2">
      <c r="A9" s="389" t="s">
        <v>565</v>
      </c>
      <c r="B9" s="390"/>
      <c r="C9" s="397">
        <v>0</v>
      </c>
      <c r="D9" s="397">
        <v>0</v>
      </c>
      <c r="F9" s="395"/>
      <c r="G9" s="416">
        <f>C9-'[1]ZZwF 31.12.2016'!D9</f>
        <v>-7997841834.0600004</v>
      </c>
    </row>
    <row r="10" spans="1:7" x14ac:dyDescent="0.2">
      <c r="A10" s="389" t="s">
        <v>566</v>
      </c>
      <c r="B10" s="390"/>
      <c r="C10" s="397">
        <v>90056162.379999995</v>
      </c>
      <c r="D10" s="397">
        <v>99563712.849999994</v>
      </c>
      <c r="F10" s="395"/>
      <c r="G10" s="416">
        <f>C10-'[1]ZZwF 31.12.2016'!D10</f>
        <v>-13711809359.040001</v>
      </c>
    </row>
    <row r="11" spans="1:7" x14ac:dyDescent="0.2">
      <c r="A11" s="389" t="s">
        <v>567</v>
      </c>
      <c r="B11" s="390"/>
      <c r="C11" s="397">
        <v>0</v>
      </c>
      <c r="D11" s="397">
        <v>0</v>
      </c>
      <c r="F11" s="395"/>
      <c r="G11" s="416">
        <f>C11-'[1]ZZwF 31.12.2016'!D11</f>
        <v>0</v>
      </c>
    </row>
    <row r="12" spans="1:7" x14ac:dyDescent="0.2">
      <c r="A12" s="399" t="s">
        <v>568</v>
      </c>
      <c r="B12" s="390"/>
      <c r="C12" s="397">
        <v>28270289.559999999</v>
      </c>
      <c r="D12" s="397">
        <v>20924104.210000001</v>
      </c>
      <c r="F12" s="395"/>
      <c r="G12" s="416">
        <f>C12-'[1]ZZwF 31.12.2016'!D12</f>
        <v>-1088597525.0800002</v>
      </c>
    </row>
    <row r="13" spans="1:7" x14ac:dyDescent="0.2">
      <c r="A13" s="389" t="s">
        <v>569</v>
      </c>
      <c r="B13" s="390"/>
      <c r="C13" s="397">
        <v>0</v>
      </c>
      <c r="D13" s="397">
        <v>0</v>
      </c>
      <c r="F13" s="395"/>
      <c r="G13" s="416">
        <f>C13-'[1]ZZwF 31.12.2016'!D13</f>
        <v>0</v>
      </c>
    </row>
    <row r="14" spans="1:7" ht="25.5" x14ac:dyDescent="0.2">
      <c r="A14" s="399" t="s">
        <v>570</v>
      </c>
      <c r="B14" s="390"/>
      <c r="C14" s="397">
        <v>49808.94</v>
      </c>
      <c r="D14" s="397">
        <v>0</v>
      </c>
      <c r="F14" s="395"/>
      <c r="G14" s="416">
        <f>C14-'[1]ZZwF 31.12.2016'!D14</f>
        <v>-21065464.009999998</v>
      </c>
    </row>
    <row r="15" spans="1:7" x14ac:dyDescent="0.2">
      <c r="A15" s="389" t="s">
        <v>571</v>
      </c>
      <c r="B15" s="390"/>
      <c r="C15" s="397">
        <v>0</v>
      </c>
      <c r="D15" s="397">
        <v>0</v>
      </c>
      <c r="F15" s="395"/>
      <c r="G15" s="416">
        <f>C15-'[1]ZZwF 31.12.2016'!D15</f>
        <v>-14648880.23</v>
      </c>
    </row>
    <row r="16" spans="1:7" x14ac:dyDescent="0.2">
      <c r="A16" s="389" t="s">
        <v>572</v>
      </c>
      <c r="B16" s="390"/>
      <c r="C16" s="397">
        <v>92988</v>
      </c>
      <c r="D16" s="397">
        <v>6658.13</v>
      </c>
      <c r="F16" s="395"/>
      <c r="G16" s="416">
        <f>C16-'[1]ZZwF 31.12.2016'!D16</f>
        <v>-801638.04</v>
      </c>
    </row>
    <row r="17" spans="1:7" x14ac:dyDescent="0.2">
      <c r="A17" s="389" t="s">
        <v>573</v>
      </c>
      <c r="B17" s="390"/>
      <c r="C17" s="397">
        <v>0</v>
      </c>
      <c r="D17" s="397">
        <v>0</v>
      </c>
      <c r="F17" s="395"/>
      <c r="G17" s="416">
        <f>C17-'[1]ZZwF 31.12.2016'!D17</f>
        <v>0</v>
      </c>
    </row>
    <row r="18" spans="1:7" x14ac:dyDescent="0.2">
      <c r="A18" s="389" t="s">
        <v>574</v>
      </c>
      <c r="B18" s="390"/>
      <c r="C18" s="397">
        <v>3631769.97</v>
      </c>
      <c r="D18" s="397">
        <v>2314067.85</v>
      </c>
      <c r="F18" s="395"/>
      <c r="G18" s="416">
        <f>C18-'[1]ZZwF 31.12.2016'!D18</f>
        <v>-4359852338.0699997</v>
      </c>
    </row>
    <row r="19" spans="1:7" x14ac:dyDescent="0.2">
      <c r="A19" s="392" t="s">
        <v>575</v>
      </c>
      <c r="B19" s="393"/>
      <c r="C19" s="394">
        <f>SUM(C20:C28)</f>
        <v>106734125.35000001</v>
      </c>
      <c r="D19" s="394">
        <f>SUM(D20:D28)</f>
        <v>100039180.53</v>
      </c>
      <c r="F19" s="395"/>
      <c r="G19" s="416">
        <f>C19-'[1]ZZwF 31.12.2016'!D19</f>
        <v>-25782121608.700005</v>
      </c>
    </row>
    <row r="20" spans="1:7" x14ac:dyDescent="0.2">
      <c r="A20" s="389" t="s">
        <v>576</v>
      </c>
      <c r="B20" s="390"/>
      <c r="C20" s="345">
        <v>45344714.909999996</v>
      </c>
      <c r="D20" s="345">
        <v>37602475.630000003</v>
      </c>
      <c r="F20" s="395"/>
      <c r="G20" s="416">
        <f>C20-'[1]ZZwF 31.12.2016'!D20</f>
        <v>-6094598854.4200001</v>
      </c>
    </row>
    <row r="21" spans="1:7" x14ac:dyDescent="0.2">
      <c r="A21" s="389" t="s">
        <v>577</v>
      </c>
      <c r="B21" s="390"/>
      <c r="C21" s="397">
        <v>7820550.6699999999</v>
      </c>
      <c r="D21" s="397">
        <v>10943950.720000001</v>
      </c>
      <c r="F21" s="395"/>
      <c r="G21" s="416">
        <f>C21-'[1]ZZwF 31.12.2016'!D21</f>
        <v>-14707711857.280001</v>
      </c>
    </row>
    <row r="22" spans="1:7" x14ac:dyDescent="0.2">
      <c r="A22" s="389" t="s">
        <v>578</v>
      </c>
      <c r="B22" s="390"/>
      <c r="C22" s="397">
        <v>0</v>
      </c>
      <c r="D22" s="397">
        <v>0</v>
      </c>
      <c r="F22" s="395"/>
      <c r="G22" s="416">
        <f>C22-'[1]ZZwF 31.12.2016'!D22</f>
        <v>-5116351.2</v>
      </c>
    </row>
    <row r="23" spans="1:7" x14ac:dyDescent="0.2">
      <c r="A23" s="389" t="s">
        <v>579</v>
      </c>
      <c r="B23" s="390"/>
      <c r="C23" s="397">
        <v>48639124.100000001</v>
      </c>
      <c r="D23" s="397">
        <v>49137463.18</v>
      </c>
      <c r="F23" s="395"/>
      <c r="G23" s="416">
        <f>C23-'[1]ZZwF 31.12.2016'!D23</f>
        <v>-3046283967.7800002</v>
      </c>
    </row>
    <row r="24" spans="1:7" x14ac:dyDescent="0.2">
      <c r="A24" s="389" t="s">
        <v>580</v>
      </c>
      <c r="B24" s="390"/>
      <c r="C24" s="397">
        <v>0</v>
      </c>
      <c r="D24" s="397">
        <v>0</v>
      </c>
      <c r="F24" s="395"/>
      <c r="G24" s="416">
        <f>C24-'[1]ZZwF 31.12.2016'!D24</f>
        <v>0</v>
      </c>
    </row>
    <row r="25" spans="1:7" ht="38.25" x14ac:dyDescent="0.2">
      <c r="A25" s="399" t="s">
        <v>581</v>
      </c>
      <c r="B25" s="390"/>
      <c r="C25" s="397">
        <v>2161318.5</v>
      </c>
      <c r="D25" s="397">
        <v>0</v>
      </c>
      <c r="F25" s="395"/>
      <c r="G25" s="416">
        <f>C25-'[1]ZZwF 31.12.2016'!D25</f>
        <v>-87791090.379999995</v>
      </c>
    </row>
    <row r="26" spans="1:7" x14ac:dyDescent="0.2">
      <c r="A26" s="389" t="s">
        <v>582</v>
      </c>
      <c r="B26" s="390"/>
      <c r="C26" s="397">
        <v>0</v>
      </c>
      <c r="D26" s="397">
        <v>0</v>
      </c>
      <c r="F26" s="395"/>
      <c r="G26" s="416">
        <f>C26-'[1]ZZwF 31.12.2016'!D26</f>
        <v>-11641883.390000001</v>
      </c>
    </row>
    <row r="27" spans="1:7" x14ac:dyDescent="0.2">
      <c r="A27" s="389" t="s">
        <v>583</v>
      </c>
      <c r="B27" s="390"/>
      <c r="C27" s="397">
        <v>0</v>
      </c>
      <c r="D27" s="397">
        <v>0</v>
      </c>
      <c r="F27" s="395"/>
      <c r="G27" s="416">
        <f>C27-'[1]ZZwF 31.12.2016'!D27</f>
        <v>-894626.04</v>
      </c>
    </row>
    <row r="28" spans="1:7" x14ac:dyDescent="0.2">
      <c r="A28" s="389" t="s">
        <v>584</v>
      </c>
      <c r="B28" s="390"/>
      <c r="C28" s="397">
        <v>2768417.17</v>
      </c>
      <c r="D28" s="397">
        <v>2355291</v>
      </c>
      <c r="F28" s="395"/>
      <c r="G28" s="416">
        <f>C28-'[1]ZZwF 31.12.2016'!D28</f>
        <v>-1828082978.21</v>
      </c>
    </row>
    <row r="29" spans="1:7" x14ac:dyDescent="0.2">
      <c r="A29" s="392" t="s">
        <v>585</v>
      </c>
      <c r="B29" s="393"/>
      <c r="C29" s="394">
        <v>249084652.25999999</v>
      </c>
      <c r="D29" s="394">
        <v>271854014.76999998</v>
      </c>
      <c r="F29" s="395"/>
      <c r="G29" s="416">
        <f>C29-'[1]ZZwF 31.12.2016'!D29</f>
        <v>-113940399299.89001</v>
      </c>
    </row>
    <row r="30" spans="1:7" x14ac:dyDescent="0.2">
      <c r="A30" s="392" t="s">
        <v>586</v>
      </c>
      <c r="B30" s="393"/>
      <c r="C30" s="394">
        <f>C31+C32-C33</f>
        <v>-37602475.630000003</v>
      </c>
      <c r="D30" s="394">
        <f>D31+D32-D33</f>
        <v>-40238870.539999999</v>
      </c>
      <c r="F30" s="395"/>
      <c r="G30" s="416">
        <f>C30-'[1]ZZwF 31.12.2016'!D30</f>
        <v>-2014854820.1900005</v>
      </c>
    </row>
    <row r="31" spans="1:7" x14ac:dyDescent="0.2">
      <c r="A31" s="389" t="s">
        <v>587</v>
      </c>
      <c r="B31" s="390"/>
      <c r="C31" s="397">
        <v>0</v>
      </c>
      <c r="D31" s="397">
        <v>0</v>
      </c>
      <c r="F31" s="395"/>
      <c r="G31" s="416">
        <f>C31-'[1]ZZwF 31.12.2016'!D31</f>
        <v>-9038299339.0300007</v>
      </c>
    </row>
    <row r="32" spans="1:7" x14ac:dyDescent="0.2">
      <c r="A32" s="389" t="s">
        <v>588</v>
      </c>
      <c r="B32" s="390"/>
      <c r="C32" s="397">
        <v>-37602475.630000003</v>
      </c>
      <c r="D32" s="397">
        <v>-40238870.539999999</v>
      </c>
      <c r="F32" s="395"/>
      <c r="G32" s="416">
        <f>C32-'[1]ZZwF 31.12.2016'!D32</f>
        <v>-7098649470.1000004</v>
      </c>
    </row>
    <row r="33" spans="1:10" x14ac:dyDescent="0.2">
      <c r="A33" s="389" t="s">
        <v>589</v>
      </c>
      <c r="B33" s="390"/>
      <c r="C33" s="397">
        <v>0</v>
      </c>
      <c r="D33" s="397">
        <v>0</v>
      </c>
      <c r="F33" s="395"/>
      <c r="G33" s="416">
        <f>C33-'[1]ZZwF 31.12.2016'!D33</f>
        <v>-8713074.9100000001</v>
      </c>
    </row>
    <row r="34" spans="1:10" x14ac:dyDescent="0.2">
      <c r="A34" s="392" t="s">
        <v>590</v>
      </c>
      <c r="B34" s="393"/>
      <c r="C34" s="394">
        <f>C29+C30</f>
        <v>211482176.63</v>
      </c>
      <c r="D34" s="394">
        <f>D29+D30</f>
        <v>231615144.22999999</v>
      </c>
      <c r="F34" s="395"/>
      <c r="G34" s="416">
        <f>C34-'[1]ZZwF 31.12.2016'!D34</f>
        <v>-115946541045.17</v>
      </c>
    </row>
    <row r="35" spans="1:10" x14ac:dyDescent="0.2">
      <c r="A35" s="408"/>
      <c r="B35" s="408"/>
      <c r="C35" s="421"/>
      <c r="D35" s="421"/>
    </row>
    <row r="36" spans="1:10" x14ac:dyDescent="0.2">
      <c r="A36" s="408"/>
      <c r="B36" s="408"/>
      <c r="C36" s="408"/>
      <c r="D36" s="408"/>
    </row>
    <row r="37" spans="1:10" x14ac:dyDescent="0.2">
      <c r="A37" s="409"/>
      <c r="B37" s="409"/>
      <c r="C37" s="409"/>
      <c r="D37" s="409"/>
    </row>
    <row r="38" spans="1:10" x14ac:dyDescent="0.2">
      <c r="A38" s="410"/>
      <c r="B38" s="410"/>
      <c r="C38" s="410"/>
      <c r="D38" s="410"/>
    </row>
    <row r="39" spans="1:10" ht="25.5" x14ac:dyDescent="0.2">
      <c r="A39" s="410"/>
      <c r="B39" s="422" t="s">
        <v>557</v>
      </c>
      <c r="C39" s="412"/>
      <c r="D39" s="410"/>
    </row>
    <row r="40" spans="1:10" ht="38.25" x14ac:dyDescent="0.2">
      <c r="A40" s="410"/>
      <c r="B40" s="412" t="s">
        <v>304</v>
      </c>
      <c r="C40" s="417"/>
      <c r="D40" s="410"/>
    </row>
    <row r="41" spans="1:10" x14ac:dyDescent="0.2">
      <c r="A41" s="410" t="s">
        <v>591</v>
      </c>
      <c r="B41" s="410"/>
      <c r="C41" s="410"/>
      <c r="D41" s="410" t="s">
        <v>559</v>
      </c>
    </row>
    <row r="42" spans="1:10" x14ac:dyDescent="0.2">
      <c r="A42" s="410" t="s">
        <v>306</v>
      </c>
      <c r="B42" s="410"/>
      <c r="C42" s="410"/>
      <c r="D42" s="410" t="s">
        <v>307</v>
      </c>
      <c r="I42" s="381"/>
      <c r="J42" s="381"/>
    </row>
  </sheetData>
  <printOptions horizontalCentered="1"/>
  <pageMargins left="0" right="0" top="0.74803149606299213" bottom="0.74803149606299213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4"/>
  <sheetViews>
    <sheetView tabSelected="1" zoomScaleNormal="100" workbookViewId="0">
      <selection activeCell="B169" sqref="B169"/>
    </sheetView>
  </sheetViews>
  <sheetFormatPr defaultRowHeight="12.75" x14ac:dyDescent="0.2"/>
  <cols>
    <col min="1" max="1" width="22.85546875" style="5" customWidth="1"/>
    <col min="2" max="2" width="19.140625" style="5" customWidth="1"/>
    <col min="3" max="3" width="20" style="5" customWidth="1"/>
    <col min="4" max="4" width="18" style="5" customWidth="1"/>
    <col min="5" max="5" width="19.7109375" style="5" customWidth="1"/>
    <col min="6" max="6" width="16.140625" style="5" customWidth="1"/>
    <col min="7" max="7" width="16.42578125" style="5" customWidth="1"/>
    <col min="8" max="8" width="13.140625" style="5" customWidth="1"/>
    <col min="9" max="9" width="16.140625" style="5" customWidth="1"/>
    <col min="10" max="10" width="13.7109375" style="5" customWidth="1"/>
    <col min="11" max="11" width="18.28515625" style="5" customWidth="1"/>
    <col min="12" max="16384" width="9.140625" style="5"/>
  </cols>
  <sheetData>
    <row r="1" spans="1:10" x14ac:dyDescent="0.2">
      <c r="A1" s="437"/>
      <c r="B1" s="437"/>
      <c r="C1" s="437"/>
      <c r="D1" s="437"/>
      <c r="E1" s="437"/>
      <c r="F1" s="437"/>
      <c r="G1" s="437"/>
      <c r="H1" s="437"/>
      <c r="I1" s="437"/>
      <c r="J1" s="437"/>
    </row>
    <row r="2" spans="1:10" s="1" customFormat="1" x14ac:dyDescent="0.2">
      <c r="A2" s="221"/>
      <c r="B2" s="444"/>
      <c r="C2" s="444"/>
      <c r="D2" s="2"/>
      <c r="E2" s="3"/>
      <c r="F2" s="3" t="s">
        <v>365</v>
      </c>
      <c r="G2" s="3"/>
      <c r="H2" s="3"/>
      <c r="I2" s="3"/>
      <c r="J2" s="444"/>
    </row>
    <row r="3" spans="1:10" s="1" customFormat="1" ht="40.5" customHeight="1" x14ac:dyDescent="0.2">
      <c r="A3" s="444"/>
      <c r="B3" s="4"/>
      <c r="C3" s="4"/>
      <c r="D3" s="445"/>
      <c r="E3" s="445"/>
      <c r="F3" s="572" t="s">
        <v>245</v>
      </c>
      <c r="G3" s="573"/>
      <c r="H3" s="573"/>
      <c r="I3" s="573"/>
      <c r="J3" s="573"/>
    </row>
    <row r="4" spans="1:10" ht="15" customHeight="1" x14ac:dyDescent="0.25">
      <c r="A4" s="627" t="s">
        <v>330</v>
      </c>
      <c r="B4" s="627"/>
      <c r="C4" s="627"/>
      <c r="D4" s="627"/>
      <c r="E4" s="627"/>
      <c r="F4" s="627"/>
      <c r="G4" s="627"/>
      <c r="H4" s="627"/>
      <c r="I4" s="627"/>
      <c r="J4" s="437"/>
    </row>
    <row r="5" spans="1:10" ht="13.5" thickBot="1" x14ac:dyDescent="0.25">
      <c r="A5" s="709"/>
      <c r="B5" s="710"/>
      <c r="C5" s="710"/>
      <c r="D5" s="710"/>
      <c r="E5" s="710"/>
      <c r="F5" s="710"/>
      <c r="G5" s="710"/>
      <c r="H5" s="709"/>
      <c r="I5" s="709"/>
      <c r="J5" s="437"/>
    </row>
    <row r="6" spans="1:10" ht="15" customHeight="1" thickBot="1" x14ac:dyDescent="0.25">
      <c r="A6" s="6"/>
      <c r="B6" s="731" t="s">
        <v>33</v>
      </c>
      <c r="C6" s="732"/>
      <c r="D6" s="732"/>
      <c r="E6" s="732"/>
      <c r="F6" s="732"/>
      <c r="G6" s="733"/>
      <c r="H6" s="7"/>
      <c r="I6" s="7"/>
      <c r="J6" s="437"/>
    </row>
    <row r="7" spans="1:10" ht="12.75" customHeight="1" x14ac:dyDescent="0.2">
      <c r="A7" s="727" t="s">
        <v>130</v>
      </c>
      <c r="B7" s="725" t="s">
        <v>25</v>
      </c>
      <c r="C7" s="729" t="s">
        <v>247</v>
      </c>
      <c r="D7" s="725" t="s">
        <v>244</v>
      </c>
      <c r="E7" s="738" t="s">
        <v>146</v>
      </c>
      <c r="F7" s="720" t="s">
        <v>147</v>
      </c>
      <c r="G7" s="720" t="s">
        <v>148</v>
      </c>
      <c r="H7" s="720" t="s">
        <v>135</v>
      </c>
      <c r="I7" s="722" t="s">
        <v>108</v>
      </c>
      <c r="J7" s="437"/>
    </row>
    <row r="8" spans="1:10" ht="81.75" customHeight="1" x14ac:dyDescent="0.2">
      <c r="A8" s="728"/>
      <c r="B8" s="726"/>
      <c r="C8" s="730"/>
      <c r="D8" s="726"/>
      <c r="E8" s="739"/>
      <c r="F8" s="721"/>
      <c r="G8" s="721"/>
      <c r="H8" s="721"/>
      <c r="I8" s="723"/>
      <c r="J8" s="437"/>
    </row>
    <row r="9" spans="1:10" s="8" customFormat="1" ht="12.75" customHeight="1" x14ac:dyDescent="0.2">
      <c r="A9" s="706" t="s">
        <v>35</v>
      </c>
      <c r="B9" s="724"/>
      <c r="C9" s="724"/>
      <c r="D9" s="724"/>
      <c r="E9" s="707"/>
      <c r="F9" s="707"/>
      <c r="G9" s="707"/>
      <c r="H9" s="707"/>
      <c r="I9" s="708"/>
      <c r="J9" s="443"/>
    </row>
    <row r="10" spans="1:10" s="8" customFormat="1" x14ac:dyDescent="0.2">
      <c r="A10" s="250" t="s">
        <v>157</v>
      </c>
      <c r="B10" s="9">
        <v>109258601.05</v>
      </c>
      <c r="C10" s="9">
        <v>3631676.24</v>
      </c>
      <c r="D10" s="9">
        <v>157952905.81999999</v>
      </c>
      <c r="E10" s="9">
        <v>2488798.48</v>
      </c>
      <c r="F10" s="9">
        <v>362428.81</v>
      </c>
      <c r="G10" s="9">
        <v>5212030.0599999996</v>
      </c>
      <c r="H10" s="9">
        <v>26349885.989999998</v>
      </c>
      <c r="I10" s="10">
        <f>B10+SUM(D10:H10)</f>
        <v>301624650.20999998</v>
      </c>
      <c r="J10" s="443"/>
    </row>
    <row r="11" spans="1:10" x14ac:dyDescent="0.2">
      <c r="A11" s="11" t="s">
        <v>36</v>
      </c>
      <c r="B11" s="9">
        <f t="shared" ref="B11:I11" si="0">SUM(B12:B14)</f>
        <v>1912168.56</v>
      </c>
      <c r="C11" s="9">
        <f t="shared" si="0"/>
        <v>0</v>
      </c>
      <c r="D11" s="9">
        <f t="shared" si="0"/>
        <v>13921095.33</v>
      </c>
      <c r="E11" s="9">
        <f t="shared" si="0"/>
        <v>388754.1</v>
      </c>
      <c r="F11" s="9">
        <f t="shared" si="0"/>
        <v>0</v>
      </c>
      <c r="G11" s="9">
        <f t="shared" si="0"/>
        <v>1146102.76</v>
      </c>
      <c r="H11" s="9">
        <f t="shared" si="0"/>
        <v>6350166.370000001</v>
      </c>
      <c r="I11" s="10">
        <f t="shared" si="0"/>
        <v>23718287.120000001</v>
      </c>
      <c r="J11" s="437"/>
    </row>
    <row r="12" spans="1:10" x14ac:dyDescent="0.2">
      <c r="A12" s="265" t="s">
        <v>37</v>
      </c>
      <c r="B12" s="266">
        <v>0</v>
      </c>
      <c r="C12" s="266">
        <v>0</v>
      </c>
      <c r="D12" s="266">
        <v>0</v>
      </c>
      <c r="E12" s="266">
        <v>0</v>
      </c>
      <c r="F12" s="266">
        <v>0</v>
      </c>
      <c r="G12" s="95">
        <v>20184.439999999999</v>
      </c>
      <c r="H12" s="95">
        <v>21341147.530000001</v>
      </c>
      <c r="I12" s="50">
        <f>B12+SUM(D12:H12)</f>
        <v>21361331.970000003</v>
      </c>
      <c r="J12" s="437"/>
    </row>
    <row r="13" spans="1:10" x14ac:dyDescent="0.2">
      <c r="A13" s="265" t="s">
        <v>38</v>
      </c>
      <c r="B13" s="95">
        <v>1912168.56</v>
      </c>
      <c r="C13" s="95">
        <v>0</v>
      </c>
      <c r="D13" s="95">
        <v>0</v>
      </c>
      <c r="E13" s="95">
        <v>0</v>
      </c>
      <c r="F13" s="266">
        <v>0</v>
      </c>
      <c r="G13" s="95">
        <v>444786.59</v>
      </c>
      <c r="H13" s="266">
        <v>0</v>
      </c>
      <c r="I13" s="50">
        <f>B13+SUM(D13:H13)</f>
        <v>2356955.15</v>
      </c>
      <c r="J13" s="437"/>
    </row>
    <row r="14" spans="1:10" x14ac:dyDescent="0.2">
      <c r="A14" s="265" t="s">
        <v>338</v>
      </c>
      <c r="B14" s="95">
        <v>0</v>
      </c>
      <c r="C14" s="266">
        <v>0</v>
      </c>
      <c r="D14" s="95">
        <v>13921095.33</v>
      </c>
      <c r="E14" s="95">
        <v>388754.1</v>
      </c>
      <c r="F14" s="95">
        <v>0</v>
      </c>
      <c r="G14" s="95">
        <v>681131.73</v>
      </c>
      <c r="H14" s="95">
        <v>-14990981.16</v>
      </c>
      <c r="I14" s="50">
        <f>B14+SUM(D14:H14)</f>
        <v>0</v>
      </c>
      <c r="J14" s="437"/>
    </row>
    <row r="15" spans="1:10" x14ac:dyDescent="0.2">
      <c r="A15" s="11" t="s">
        <v>39</v>
      </c>
      <c r="B15" s="9">
        <f>SUM(B16:B17)</f>
        <v>47601.01</v>
      </c>
      <c r="C15" s="9">
        <f t="shared" ref="C15:I15" si="1">SUM(C16:C17)</f>
        <v>0</v>
      </c>
      <c r="D15" s="9">
        <f t="shared" si="1"/>
        <v>17776.87</v>
      </c>
      <c r="E15" s="9">
        <f t="shared" si="1"/>
        <v>0</v>
      </c>
      <c r="F15" s="9">
        <f t="shared" si="1"/>
        <v>31499</v>
      </c>
      <c r="G15" s="9">
        <f t="shared" si="1"/>
        <v>115406.99</v>
      </c>
      <c r="H15" s="9">
        <f t="shared" si="1"/>
        <v>173475.07</v>
      </c>
      <c r="I15" s="10">
        <f t="shared" si="1"/>
        <v>385758.94</v>
      </c>
      <c r="J15" s="437"/>
    </row>
    <row r="16" spans="1:10" x14ac:dyDescent="0.2">
      <c r="A16" s="265" t="s">
        <v>40</v>
      </c>
      <c r="B16" s="266">
        <v>0</v>
      </c>
      <c r="C16" s="266">
        <v>0</v>
      </c>
      <c r="D16" s="266">
        <v>17776.87</v>
      </c>
      <c r="E16" s="95">
        <v>0</v>
      </c>
      <c r="F16" s="95">
        <v>31499</v>
      </c>
      <c r="G16" s="95">
        <v>115406.99</v>
      </c>
      <c r="H16" s="266">
        <v>0</v>
      </c>
      <c r="I16" s="50">
        <f>B16+SUM(D16:H16)</f>
        <v>164682.85999999999</v>
      </c>
      <c r="J16" s="437"/>
    </row>
    <row r="17" spans="1:10" x14ac:dyDescent="0.2">
      <c r="A17" s="265" t="s">
        <v>38</v>
      </c>
      <c r="B17" s="95">
        <v>47601.01</v>
      </c>
      <c r="C17" s="266">
        <v>0</v>
      </c>
      <c r="D17" s="95">
        <v>0</v>
      </c>
      <c r="E17" s="95">
        <v>0</v>
      </c>
      <c r="F17" s="266">
        <v>0</v>
      </c>
      <c r="G17" s="95">
        <v>0</v>
      </c>
      <c r="H17" s="95">
        <v>173475.07</v>
      </c>
      <c r="I17" s="50">
        <f>B17+SUM(D17:H17)</f>
        <v>221076.08000000002</v>
      </c>
      <c r="J17" s="437"/>
    </row>
    <row r="18" spans="1:10" x14ac:dyDescent="0.2">
      <c r="A18" s="250" t="s">
        <v>158</v>
      </c>
      <c r="B18" s="9">
        <f t="shared" ref="B18:I18" si="2">B10+B11-B15</f>
        <v>111123168.59999999</v>
      </c>
      <c r="C18" s="9">
        <f t="shared" si="2"/>
        <v>3631676.24</v>
      </c>
      <c r="D18" s="9">
        <f t="shared" si="2"/>
        <v>171856224.28</v>
      </c>
      <c r="E18" s="9">
        <f t="shared" si="2"/>
        <v>2877552.58</v>
      </c>
      <c r="F18" s="9">
        <f t="shared" si="2"/>
        <v>330929.81</v>
      </c>
      <c r="G18" s="9">
        <f t="shared" si="2"/>
        <v>6242725.8299999991</v>
      </c>
      <c r="H18" s="9">
        <f t="shared" si="2"/>
        <v>32526577.289999999</v>
      </c>
      <c r="I18" s="10">
        <f t="shared" si="2"/>
        <v>324957178.38999999</v>
      </c>
      <c r="J18" s="437"/>
    </row>
    <row r="19" spans="1:10" x14ac:dyDescent="0.2">
      <c r="A19" s="706" t="s">
        <v>241</v>
      </c>
      <c r="B19" s="707"/>
      <c r="C19" s="707"/>
      <c r="D19" s="707"/>
      <c r="E19" s="707"/>
      <c r="F19" s="707"/>
      <c r="G19" s="707"/>
      <c r="H19" s="707"/>
      <c r="I19" s="708"/>
      <c r="J19" s="437"/>
    </row>
    <row r="20" spans="1:10" x14ac:dyDescent="0.2">
      <c r="A20" s="250" t="s">
        <v>157</v>
      </c>
      <c r="B20" s="9">
        <v>125126.6</v>
      </c>
      <c r="C20" s="9">
        <v>0</v>
      </c>
      <c r="D20" s="9">
        <v>84817677.090000004</v>
      </c>
      <c r="E20" s="9">
        <v>2314464.16</v>
      </c>
      <c r="F20" s="9">
        <v>340793.84</v>
      </c>
      <c r="G20" s="9">
        <v>4813880</v>
      </c>
      <c r="H20" s="9">
        <v>0</v>
      </c>
      <c r="I20" s="10">
        <f>B20+SUM(D20:H20)</f>
        <v>92411941.689999998</v>
      </c>
      <c r="J20" s="437"/>
    </row>
    <row r="21" spans="1:10" x14ac:dyDescent="0.2">
      <c r="A21" s="11" t="s">
        <v>36</v>
      </c>
      <c r="B21" s="9">
        <f>SUM(B22:B24)</f>
        <v>24615.07</v>
      </c>
      <c r="C21" s="9">
        <f t="shared" ref="C21:I21" si="3">SUM(C22:C24)</f>
        <v>0</v>
      </c>
      <c r="D21" s="9">
        <f t="shared" si="3"/>
        <v>5581971.8200000003</v>
      </c>
      <c r="E21" s="9">
        <f t="shared" si="3"/>
        <v>29431.07</v>
      </c>
      <c r="F21" s="9">
        <f t="shared" si="3"/>
        <v>21634.97</v>
      </c>
      <c r="G21" s="9">
        <f t="shared" si="3"/>
        <v>742535.72</v>
      </c>
      <c r="H21" s="9">
        <f t="shared" si="3"/>
        <v>0</v>
      </c>
      <c r="I21" s="10">
        <f t="shared" si="3"/>
        <v>6400188.6500000013</v>
      </c>
      <c r="J21" s="437"/>
    </row>
    <row r="22" spans="1:10" x14ac:dyDescent="0.2">
      <c r="A22" s="265" t="s">
        <v>45</v>
      </c>
      <c r="B22" s="95">
        <v>24615.07</v>
      </c>
      <c r="C22" s="95">
        <v>0</v>
      </c>
      <c r="D22" s="95">
        <v>5581971.8200000003</v>
      </c>
      <c r="E22" s="95">
        <v>29431.07</v>
      </c>
      <c r="F22" s="95">
        <v>21634.97</v>
      </c>
      <c r="G22" s="95">
        <v>154862.10999999999</v>
      </c>
      <c r="H22" s="266">
        <v>0</v>
      </c>
      <c r="I22" s="50">
        <f>B22+SUM(D22:H22)</f>
        <v>5812515.040000001</v>
      </c>
      <c r="J22" s="437"/>
    </row>
    <row r="23" spans="1:10" x14ac:dyDescent="0.2">
      <c r="A23" s="265" t="s">
        <v>38</v>
      </c>
      <c r="B23" s="266">
        <v>0</v>
      </c>
      <c r="C23" s="266">
        <v>0</v>
      </c>
      <c r="D23" s="95">
        <v>0</v>
      </c>
      <c r="E23" s="95">
        <v>0</v>
      </c>
      <c r="F23" s="266">
        <v>0</v>
      </c>
      <c r="G23" s="95">
        <v>587673.61</v>
      </c>
      <c r="H23" s="266">
        <v>0</v>
      </c>
      <c r="I23" s="50">
        <f>B23+SUM(D23:H23)</f>
        <v>587673.61</v>
      </c>
      <c r="J23" s="437"/>
    </row>
    <row r="24" spans="1:10" x14ac:dyDescent="0.2">
      <c r="A24" s="265" t="s">
        <v>338</v>
      </c>
      <c r="B24" s="266">
        <v>0</v>
      </c>
      <c r="C24" s="266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50">
        <f>B24+SUM(D24:H24)</f>
        <v>0</v>
      </c>
      <c r="J24" s="437"/>
    </row>
    <row r="25" spans="1:10" x14ac:dyDescent="0.2">
      <c r="A25" s="11" t="s">
        <v>39</v>
      </c>
      <c r="B25" s="9">
        <f>SUM(B26:B27)</f>
        <v>0</v>
      </c>
      <c r="C25" s="9">
        <f t="shared" ref="C25:I25" si="4">SUM(C26:C27)</f>
        <v>0</v>
      </c>
      <c r="D25" s="9">
        <f t="shared" si="4"/>
        <v>15423.43</v>
      </c>
      <c r="E25" s="9">
        <f t="shared" si="4"/>
        <v>0</v>
      </c>
      <c r="F25" s="9">
        <f t="shared" si="4"/>
        <v>31499</v>
      </c>
      <c r="G25" s="9">
        <f t="shared" si="4"/>
        <v>115406.99</v>
      </c>
      <c r="H25" s="9">
        <f t="shared" si="4"/>
        <v>0</v>
      </c>
      <c r="I25" s="10">
        <f t="shared" si="4"/>
        <v>162329.42000000001</v>
      </c>
      <c r="J25" s="437"/>
    </row>
    <row r="26" spans="1:10" x14ac:dyDescent="0.2">
      <c r="A26" s="265" t="s">
        <v>40</v>
      </c>
      <c r="B26" s="266">
        <v>0</v>
      </c>
      <c r="C26" s="266">
        <v>0</v>
      </c>
      <c r="D26" s="266">
        <v>15423.43</v>
      </c>
      <c r="E26" s="95">
        <v>0</v>
      </c>
      <c r="F26" s="95">
        <v>31499</v>
      </c>
      <c r="G26" s="95">
        <v>115406.99</v>
      </c>
      <c r="H26" s="266">
        <v>0</v>
      </c>
      <c r="I26" s="50">
        <f>B26+SUM(D26:H26)</f>
        <v>162329.42000000001</v>
      </c>
      <c r="J26" s="437"/>
    </row>
    <row r="27" spans="1:10" x14ac:dyDescent="0.2">
      <c r="A27" s="265" t="s">
        <v>38</v>
      </c>
      <c r="B27" s="266">
        <v>0</v>
      </c>
      <c r="C27" s="266">
        <v>0</v>
      </c>
      <c r="D27" s="95">
        <v>0</v>
      </c>
      <c r="E27" s="95">
        <v>0</v>
      </c>
      <c r="F27" s="266">
        <v>0</v>
      </c>
      <c r="G27" s="95">
        <v>0</v>
      </c>
      <c r="H27" s="95">
        <v>0</v>
      </c>
      <c r="I27" s="50">
        <f>B27+SUM(D27:H27)</f>
        <v>0</v>
      </c>
      <c r="J27" s="437"/>
    </row>
    <row r="28" spans="1:10" x14ac:dyDescent="0.2">
      <c r="A28" s="250" t="s">
        <v>158</v>
      </c>
      <c r="B28" s="9">
        <f>B20+B21-B25</f>
        <v>149741.67000000001</v>
      </c>
      <c r="C28" s="9">
        <f t="shared" ref="C28:I28" si="5">C20+C21-C25</f>
        <v>0</v>
      </c>
      <c r="D28" s="9">
        <f t="shared" si="5"/>
        <v>90384225.479999989</v>
      </c>
      <c r="E28" s="9">
        <f t="shared" si="5"/>
        <v>2343895.23</v>
      </c>
      <c r="F28" s="9">
        <f t="shared" si="5"/>
        <v>330929.81000000006</v>
      </c>
      <c r="G28" s="9">
        <f t="shared" si="5"/>
        <v>5441008.7299999995</v>
      </c>
      <c r="H28" s="9">
        <f t="shared" si="5"/>
        <v>0</v>
      </c>
      <c r="I28" s="10">
        <f t="shared" si="5"/>
        <v>98649800.920000002</v>
      </c>
      <c r="J28" s="437"/>
    </row>
    <row r="29" spans="1:10" x14ac:dyDescent="0.2">
      <c r="A29" s="706" t="s">
        <v>246</v>
      </c>
      <c r="B29" s="707"/>
      <c r="C29" s="707"/>
      <c r="D29" s="707"/>
      <c r="E29" s="707"/>
      <c r="F29" s="707"/>
      <c r="G29" s="707"/>
      <c r="H29" s="707"/>
      <c r="I29" s="708"/>
      <c r="J29" s="437"/>
    </row>
    <row r="30" spans="1:10" x14ac:dyDescent="0.2">
      <c r="A30" s="250" t="s">
        <v>157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10">
        <f>B30+SUM(D30:H30)</f>
        <v>0</v>
      </c>
      <c r="J30" s="437"/>
    </row>
    <row r="31" spans="1:10" x14ac:dyDescent="0.2">
      <c r="A31" s="265" t="s">
        <v>53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v>0</v>
      </c>
      <c r="H31" s="266">
        <v>0</v>
      </c>
      <c r="I31" s="50">
        <f>B31+SUM(D31:H31)</f>
        <v>0</v>
      </c>
      <c r="J31" s="437"/>
    </row>
    <row r="32" spans="1:10" x14ac:dyDescent="0.2">
      <c r="A32" s="265" t="s">
        <v>57</v>
      </c>
      <c r="B32" s="267">
        <v>0</v>
      </c>
      <c r="C32" s="267">
        <v>0</v>
      </c>
      <c r="D32" s="267">
        <v>0</v>
      </c>
      <c r="E32" s="267">
        <v>0</v>
      </c>
      <c r="F32" s="267">
        <v>0</v>
      </c>
      <c r="G32" s="267">
        <v>0</v>
      </c>
      <c r="H32" s="446">
        <v>0</v>
      </c>
      <c r="I32" s="50">
        <f>B32+SUM(D32:H32)</f>
        <v>0</v>
      </c>
      <c r="J32" s="437"/>
    </row>
    <row r="33" spans="1:10" x14ac:dyDescent="0.2">
      <c r="A33" s="250" t="s">
        <v>158</v>
      </c>
      <c r="B33" s="12">
        <f>B30+B31-B32</f>
        <v>0</v>
      </c>
      <c r="C33" s="12">
        <f t="shared" ref="C33:I33" si="6">C30+C31-C32</f>
        <v>0</v>
      </c>
      <c r="D33" s="12">
        <f t="shared" si="6"/>
        <v>0</v>
      </c>
      <c r="E33" s="12">
        <f t="shared" si="6"/>
        <v>0</v>
      </c>
      <c r="F33" s="12">
        <f t="shared" si="6"/>
        <v>0</v>
      </c>
      <c r="G33" s="12">
        <f t="shared" si="6"/>
        <v>0</v>
      </c>
      <c r="H33" s="12">
        <f t="shared" si="6"/>
        <v>0</v>
      </c>
      <c r="I33" s="13">
        <f t="shared" si="6"/>
        <v>0</v>
      </c>
      <c r="J33" s="437"/>
    </row>
    <row r="34" spans="1:10" x14ac:dyDescent="0.2">
      <c r="A34" s="706" t="s">
        <v>47</v>
      </c>
      <c r="B34" s="724"/>
      <c r="C34" s="724"/>
      <c r="D34" s="724"/>
      <c r="E34" s="724"/>
      <c r="F34" s="724"/>
      <c r="G34" s="724"/>
      <c r="H34" s="724"/>
      <c r="I34" s="708"/>
      <c r="J34" s="437"/>
    </row>
    <row r="35" spans="1:10" x14ac:dyDescent="0.2">
      <c r="A35" s="14" t="s">
        <v>157</v>
      </c>
      <c r="B35" s="15">
        <f t="shared" ref="B35:I35" si="7">B10-B20-B30</f>
        <v>109133474.45</v>
      </c>
      <c r="C35" s="15">
        <f t="shared" si="7"/>
        <v>3631676.24</v>
      </c>
      <c r="D35" s="15">
        <f t="shared" si="7"/>
        <v>73135228.729999989</v>
      </c>
      <c r="E35" s="15">
        <f t="shared" si="7"/>
        <v>174334.31999999983</v>
      </c>
      <c r="F35" s="15">
        <f t="shared" si="7"/>
        <v>21634.969999999972</v>
      </c>
      <c r="G35" s="15">
        <f t="shared" si="7"/>
        <v>398150.05999999959</v>
      </c>
      <c r="H35" s="15">
        <f t="shared" si="7"/>
        <v>26349885.989999998</v>
      </c>
      <c r="I35" s="16">
        <f t="shared" si="7"/>
        <v>209212708.51999998</v>
      </c>
      <c r="J35" s="437"/>
    </row>
    <row r="36" spans="1:10" ht="13.5" thickBot="1" x14ac:dyDescent="0.25">
      <c r="A36" s="17" t="s">
        <v>158</v>
      </c>
      <c r="B36" s="18">
        <f>B18-B28-B33</f>
        <v>110973426.92999999</v>
      </c>
      <c r="C36" s="18">
        <f t="shared" ref="C36:I36" si="8">C18-C28-C33</f>
        <v>3631676.24</v>
      </c>
      <c r="D36" s="18">
        <f t="shared" si="8"/>
        <v>81471998.800000012</v>
      </c>
      <c r="E36" s="18">
        <f t="shared" si="8"/>
        <v>533657.35000000009</v>
      </c>
      <c r="F36" s="18">
        <f t="shared" si="8"/>
        <v>-5.8207660913467407E-11</v>
      </c>
      <c r="G36" s="18">
        <f t="shared" si="8"/>
        <v>801717.09999999963</v>
      </c>
      <c r="H36" s="18">
        <f t="shared" si="8"/>
        <v>32526577.289999999</v>
      </c>
      <c r="I36" s="19">
        <f t="shared" si="8"/>
        <v>226307377.46999997</v>
      </c>
      <c r="J36" s="437"/>
    </row>
    <row r="37" spans="1:10" x14ac:dyDescent="0.2">
      <c r="A37" s="20"/>
      <c r="B37" s="21"/>
      <c r="C37" s="21"/>
      <c r="D37" s="21"/>
      <c r="E37" s="21"/>
      <c r="F37" s="21"/>
      <c r="G37" s="21"/>
      <c r="H37" s="21"/>
      <c r="I37" s="21"/>
      <c r="J37" s="437"/>
    </row>
    <row r="38" spans="1:10" ht="15" x14ac:dyDescent="0.25">
      <c r="A38" s="22" t="s">
        <v>329</v>
      </c>
      <c r="B38" s="222"/>
      <c r="C38" s="437"/>
      <c r="D38" s="437"/>
      <c r="E38" s="437"/>
      <c r="F38" s="437"/>
      <c r="G38" s="437"/>
      <c r="H38" s="437"/>
      <c r="I38" s="437"/>
      <c r="J38" s="437"/>
    </row>
    <row r="39" spans="1:10" ht="13.5" thickBot="1" x14ac:dyDescent="0.25">
      <c r="A39" s="23"/>
      <c r="B39" s="23"/>
      <c r="C39" s="437"/>
      <c r="D39" s="437"/>
      <c r="E39" s="437"/>
      <c r="F39" s="437"/>
      <c r="G39" s="437"/>
      <c r="H39" s="437"/>
      <c r="I39" s="437"/>
      <c r="J39" s="437"/>
    </row>
    <row r="40" spans="1:10" ht="21.75" customHeight="1" x14ac:dyDescent="0.2">
      <c r="A40" s="745" t="s">
        <v>240</v>
      </c>
      <c r="B40" s="746"/>
      <c r="C40" s="740" t="s">
        <v>243</v>
      </c>
      <c r="D40" s="437"/>
      <c r="E40" s="437"/>
      <c r="F40" s="437"/>
      <c r="G40" s="437"/>
      <c r="H40" s="437"/>
      <c r="I40" s="437"/>
      <c r="J40" s="437"/>
    </row>
    <row r="41" spans="1:10" ht="13.5" customHeight="1" x14ac:dyDescent="0.2">
      <c r="A41" s="747"/>
      <c r="B41" s="748"/>
      <c r="C41" s="741"/>
      <c r="D41" s="437"/>
      <c r="E41" s="437"/>
      <c r="F41" s="437"/>
      <c r="G41" s="437"/>
      <c r="H41" s="437"/>
      <c r="I41" s="437"/>
      <c r="J41" s="437"/>
    </row>
    <row r="42" spans="1:10" ht="29.25" customHeight="1" x14ac:dyDescent="0.2">
      <c r="A42" s="749"/>
      <c r="B42" s="750"/>
      <c r="C42" s="742"/>
      <c r="D42" s="437"/>
      <c r="E42" s="437"/>
      <c r="F42" s="437"/>
      <c r="G42" s="437"/>
      <c r="H42" s="437"/>
      <c r="I42" s="437"/>
      <c r="J42" s="437"/>
    </row>
    <row r="43" spans="1:10" x14ac:dyDescent="0.2">
      <c r="A43" s="588" t="s">
        <v>35</v>
      </c>
      <c r="B43" s="589"/>
      <c r="C43" s="590"/>
      <c r="D43" s="437"/>
      <c r="E43" s="437"/>
      <c r="F43" s="437"/>
      <c r="G43" s="437"/>
      <c r="H43" s="437"/>
      <c r="I43" s="437"/>
      <c r="J43" s="437"/>
    </row>
    <row r="44" spans="1:10" x14ac:dyDescent="0.2">
      <c r="A44" s="718" t="s">
        <v>157</v>
      </c>
      <c r="B44" s="719"/>
      <c r="C44" s="24"/>
      <c r="D44" s="437"/>
      <c r="E44" s="437"/>
      <c r="F44" s="437"/>
      <c r="G44" s="437"/>
      <c r="H44" s="437"/>
      <c r="I44" s="437"/>
      <c r="J44" s="437"/>
    </row>
    <row r="45" spans="1:10" x14ac:dyDescent="0.2">
      <c r="A45" s="743" t="s">
        <v>36</v>
      </c>
      <c r="B45" s="744"/>
      <c r="C45" s="25">
        <f>SUM(C46:C47)</f>
        <v>0</v>
      </c>
      <c r="D45" s="437"/>
      <c r="E45" s="437"/>
      <c r="F45" s="437"/>
      <c r="G45" s="437"/>
      <c r="H45" s="437"/>
      <c r="I45" s="437"/>
      <c r="J45" s="437"/>
    </row>
    <row r="46" spans="1:10" x14ac:dyDescent="0.2">
      <c r="A46" s="734" t="s">
        <v>37</v>
      </c>
      <c r="B46" s="735"/>
      <c r="C46" s="268"/>
      <c r="D46" s="437"/>
      <c r="E46" s="437"/>
      <c r="F46" s="437"/>
      <c r="G46" s="437"/>
      <c r="H46" s="437"/>
      <c r="I46" s="437"/>
      <c r="J46" s="437"/>
    </row>
    <row r="47" spans="1:10" x14ac:dyDescent="0.2">
      <c r="A47" s="734" t="s">
        <v>38</v>
      </c>
      <c r="B47" s="735"/>
      <c r="C47" s="268"/>
      <c r="D47" s="437"/>
      <c r="E47" s="437"/>
      <c r="F47" s="437"/>
      <c r="G47" s="437"/>
      <c r="H47" s="437"/>
      <c r="I47" s="437"/>
      <c r="J47" s="437"/>
    </row>
    <row r="48" spans="1:10" x14ac:dyDescent="0.2">
      <c r="A48" s="743" t="s">
        <v>39</v>
      </c>
      <c r="B48" s="744"/>
      <c r="C48" s="25">
        <f>SUM(C49:C50)</f>
        <v>0</v>
      </c>
      <c r="D48" s="437"/>
      <c r="E48" s="437"/>
      <c r="F48" s="437"/>
      <c r="G48" s="437"/>
      <c r="H48" s="437"/>
      <c r="I48" s="437"/>
      <c r="J48" s="437"/>
    </row>
    <row r="49" spans="1:10" x14ac:dyDescent="0.2">
      <c r="A49" s="734" t="s">
        <v>40</v>
      </c>
      <c r="B49" s="735"/>
      <c r="C49" s="268"/>
      <c r="D49" s="437"/>
      <c r="E49" s="437"/>
      <c r="F49" s="437"/>
      <c r="G49" s="437"/>
      <c r="H49" s="437"/>
      <c r="I49" s="437"/>
      <c r="J49" s="437"/>
    </row>
    <row r="50" spans="1:10" x14ac:dyDescent="0.2">
      <c r="A50" s="734" t="s">
        <v>38</v>
      </c>
      <c r="B50" s="735"/>
      <c r="C50" s="268"/>
      <c r="D50" s="437"/>
      <c r="E50" s="437"/>
      <c r="F50" s="437"/>
      <c r="G50" s="437"/>
      <c r="H50" s="437"/>
      <c r="I50" s="437"/>
      <c r="J50" s="437"/>
    </row>
    <row r="51" spans="1:10" x14ac:dyDescent="0.2">
      <c r="A51" s="751" t="s">
        <v>158</v>
      </c>
      <c r="B51" s="752"/>
      <c r="C51" s="25">
        <f>C44+C45-C48</f>
        <v>0</v>
      </c>
      <c r="D51" s="437"/>
      <c r="E51" s="437"/>
      <c r="F51" s="437"/>
      <c r="G51" s="437"/>
      <c r="H51" s="437"/>
      <c r="I51" s="437"/>
      <c r="J51" s="437"/>
    </row>
    <row r="52" spans="1:10" x14ac:dyDescent="0.2">
      <c r="A52" s="588" t="s">
        <v>241</v>
      </c>
      <c r="B52" s="589"/>
      <c r="C52" s="590"/>
      <c r="D52" s="437"/>
      <c r="E52" s="437"/>
      <c r="F52" s="437"/>
      <c r="G52" s="437"/>
      <c r="H52" s="437"/>
      <c r="I52" s="437"/>
      <c r="J52" s="437"/>
    </row>
    <row r="53" spans="1:10" x14ac:dyDescent="0.2">
      <c r="A53" s="718" t="s">
        <v>157</v>
      </c>
      <c r="B53" s="719"/>
      <c r="C53" s="24"/>
      <c r="D53" s="437"/>
      <c r="E53" s="437"/>
      <c r="F53" s="437"/>
      <c r="G53" s="437"/>
      <c r="H53" s="437"/>
      <c r="I53" s="437"/>
      <c r="J53" s="437"/>
    </row>
    <row r="54" spans="1:10" x14ac:dyDescent="0.2">
      <c r="A54" s="743" t="s">
        <v>36</v>
      </c>
      <c r="B54" s="744"/>
      <c r="C54" s="25">
        <f>SUM(C55:C56)</f>
        <v>0</v>
      </c>
      <c r="D54" s="437"/>
      <c r="E54" s="437"/>
      <c r="F54" s="437"/>
      <c r="G54" s="437"/>
      <c r="H54" s="437"/>
      <c r="I54" s="437"/>
      <c r="J54" s="437"/>
    </row>
    <row r="55" spans="1:10" x14ac:dyDescent="0.2">
      <c r="A55" s="734" t="s">
        <v>45</v>
      </c>
      <c r="B55" s="735"/>
      <c r="C55" s="268"/>
      <c r="D55" s="437"/>
      <c r="E55" s="437"/>
      <c r="F55" s="437"/>
      <c r="G55" s="437"/>
      <c r="H55" s="437"/>
      <c r="I55" s="437"/>
      <c r="J55" s="437"/>
    </row>
    <row r="56" spans="1:10" x14ac:dyDescent="0.2">
      <c r="A56" s="734" t="s">
        <v>38</v>
      </c>
      <c r="B56" s="735"/>
      <c r="C56" s="269"/>
      <c r="D56" s="437"/>
      <c r="E56" s="437"/>
      <c r="F56" s="437"/>
      <c r="G56" s="437"/>
      <c r="H56" s="437"/>
      <c r="I56" s="437"/>
      <c r="J56" s="437"/>
    </row>
    <row r="57" spans="1:10" x14ac:dyDescent="0.2">
      <c r="A57" s="743" t="s">
        <v>39</v>
      </c>
      <c r="B57" s="744"/>
      <c r="C57" s="25">
        <f>SUM(C58:C59)</f>
        <v>0</v>
      </c>
      <c r="D57" s="437"/>
      <c r="E57" s="437"/>
      <c r="F57" s="437"/>
      <c r="G57" s="437"/>
      <c r="H57" s="437"/>
      <c r="I57" s="437"/>
      <c r="J57" s="437"/>
    </row>
    <row r="58" spans="1:10" x14ac:dyDescent="0.2">
      <c r="A58" s="734" t="s">
        <v>40</v>
      </c>
      <c r="B58" s="735"/>
      <c r="C58" s="268"/>
      <c r="D58" s="437"/>
      <c r="E58" s="437"/>
      <c r="F58" s="437"/>
      <c r="G58" s="437"/>
      <c r="H58" s="437"/>
      <c r="I58" s="437"/>
      <c r="J58" s="437"/>
    </row>
    <row r="59" spans="1:10" x14ac:dyDescent="0.2">
      <c r="A59" s="704" t="s">
        <v>38</v>
      </c>
      <c r="B59" s="705"/>
      <c r="C59" s="270"/>
      <c r="D59" s="437"/>
      <c r="E59" s="437"/>
      <c r="F59" s="437"/>
      <c r="G59" s="437"/>
      <c r="H59" s="437"/>
      <c r="I59" s="437"/>
      <c r="J59" s="437"/>
    </row>
    <row r="60" spans="1:10" x14ac:dyDescent="0.2">
      <c r="A60" s="774" t="s">
        <v>158</v>
      </c>
      <c r="B60" s="708"/>
      <c r="C60" s="26">
        <f>C53+C54-C57</f>
        <v>0</v>
      </c>
      <c r="D60" s="437"/>
      <c r="E60" s="437"/>
      <c r="F60" s="437"/>
      <c r="G60" s="437"/>
      <c r="H60" s="437"/>
      <c r="I60" s="437"/>
      <c r="J60" s="437"/>
    </row>
    <row r="61" spans="1:10" x14ac:dyDescent="0.2">
      <c r="A61" s="591" t="s">
        <v>246</v>
      </c>
      <c r="B61" s="592"/>
      <c r="C61" s="593"/>
      <c r="D61" s="437"/>
      <c r="E61" s="437"/>
      <c r="F61" s="437"/>
      <c r="G61" s="437"/>
      <c r="H61" s="437"/>
      <c r="I61" s="437"/>
      <c r="J61" s="437"/>
    </row>
    <row r="62" spans="1:10" x14ac:dyDescent="0.2">
      <c r="A62" s="718" t="s">
        <v>157</v>
      </c>
      <c r="B62" s="719"/>
      <c r="C62" s="24"/>
      <c r="D62" s="437"/>
      <c r="E62" s="437"/>
      <c r="F62" s="437"/>
      <c r="G62" s="437"/>
      <c r="H62" s="437"/>
      <c r="I62" s="437"/>
      <c r="J62" s="437"/>
    </row>
    <row r="63" spans="1:10" x14ac:dyDescent="0.2">
      <c r="A63" s="771" t="s">
        <v>53</v>
      </c>
      <c r="B63" s="772"/>
      <c r="C63" s="271"/>
      <c r="D63" s="437"/>
      <c r="E63" s="437"/>
      <c r="F63" s="437"/>
      <c r="G63" s="437"/>
      <c r="H63" s="437"/>
      <c r="I63" s="437"/>
      <c r="J63" s="437"/>
    </row>
    <row r="64" spans="1:10" x14ac:dyDescent="0.2">
      <c r="A64" s="771" t="s">
        <v>57</v>
      </c>
      <c r="B64" s="772"/>
      <c r="C64" s="271"/>
      <c r="D64" s="437"/>
      <c r="E64" s="437"/>
      <c r="F64" s="437"/>
      <c r="G64" s="437"/>
      <c r="H64" s="437"/>
      <c r="I64" s="437"/>
      <c r="J64" s="437"/>
    </row>
    <row r="65" spans="1:10" x14ac:dyDescent="0.2">
      <c r="A65" s="774" t="s">
        <v>158</v>
      </c>
      <c r="B65" s="708"/>
      <c r="C65" s="27">
        <f>C62+C63-C64</f>
        <v>0</v>
      </c>
      <c r="D65" s="437"/>
      <c r="E65" s="437"/>
      <c r="F65" s="437"/>
      <c r="G65" s="437"/>
      <c r="H65" s="437"/>
      <c r="I65" s="437"/>
      <c r="J65" s="437"/>
    </row>
    <row r="66" spans="1:10" x14ac:dyDescent="0.2">
      <c r="A66" s="588" t="s">
        <v>47</v>
      </c>
      <c r="B66" s="589"/>
      <c r="C66" s="590"/>
      <c r="D66" s="437"/>
      <c r="E66" s="437"/>
      <c r="F66" s="437"/>
      <c r="G66" s="437"/>
      <c r="H66" s="437"/>
      <c r="I66" s="437"/>
      <c r="J66" s="437"/>
    </row>
    <row r="67" spans="1:10" x14ac:dyDescent="0.2">
      <c r="A67" s="773" t="s">
        <v>157</v>
      </c>
      <c r="B67" s="719"/>
      <c r="C67" s="24">
        <f>C44-C53-C62</f>
        <v>0</v>
      </c>
      <c r="D67" s="437"/>
      <c r="E67" s="437"/>
      <c r="F67" s="437"/>
      <c r="G67" s="437"/>
      <c r="H67" s="437"/>
      <c r="I67" s="437"/>
      <c r="J67" s="437"/>
    </row>
    <row r="68" spans="1:10" ht="13.5" thickBot="1" x14ac:dyDescent="0.25">
      <c r="A68" s="782" t="s">
        <v>158</v>
      </c>
      <c r="B68" s="783"/>
      <c r="C68" s="28">
        <f>C51-C60-C65</f>
        <v>0</v>
      </c>
      <c r="D68" s="437"/>
      <c r="E68" s="437"/>
      <c r="F68" s="437"/>
      <c r="G68" s="437"/>
      <c r="H68" s="437"/>
      <c r="I68" s="437"/>
      <c r="J68" s="437"/>
    </row>
    <row r="69" spans="1:10" x14ac:dyDescent="0.2">
      <c r="A69" s="437"/>
      <c r="B69" s="437"/>
      <c r="C69" s="437"/>
      <c r="D69" s="437"/>
      <c r="E69" s="437"/>
      <c r="F69" s="437"/>
      <c r="G69" s="437"/>
      <c r="H69" s="437"/>
      <c r="I69" s="437"/>
      <c r="J69" s="437"/>
    </row>
    <row r="70" spans="1:10" x14ac:dyDescent="0.2">
      <c r="A70" s="437"/>
      <c r="B70" s="437"/>
      <c r="C70" s="437"/>
      <c r="D70" s="437"/>
      <c r="E70" s="437"/>
      <c r="F70" s="437"/>
      <c r="G70" s="437"/>
      <c r="H70" s="437"/>
      <c r="I70" s="437"/>
      <c r="J70" s="437"/>
    </row>
    <row r="71" spans="1:10" x14ac:dyDescent="0.2">
      <c r="A71" s="437"/>
      <c r="B71" s="437"/>
      <c r="C71" s="437"/>
      <c r="D71" s="437"/>
      <c r="E71" s="437"/>
      <c r="F71" s="437"/>
      <c r="G71" s="437"/>
      <c r="H71" s="437"/>
      <c r="I71" s="437"/>
      <c r="J71" s="437"/>
    </row>
    <row r="72" spans="1:10" x14ac:dyDescent="0.2">
      <c r="A72" s="437"/>
      <c r="B72" s="437"/>
      <c r="C72" s="437"/>
      <c r="D72" s="437"/>
      <c r="E72" s="437"/>
      <c r="F72" s="437"/>
      <c r="G72" s="437"/>
      <c r="H72" s="437"/>
      <c r="I72" s="437"/>
      <c r="J72" s="437"/>
    </row>
    <row r="73" spans="1:10" x14ac:dyDescent="0.2">
      <c r="A73" s="437"/>
      <c r="B73" s="437"/>
      <c r="C73" s="437"/>
      <c r="D73" s="437"/>
      <c r="E73" s="437"/>
      <c r="F73" s="437"/>
      <c r="G73" s="437"/>
      <c r="H73" s="437"/>
      <c r="I73" s="437"/>
      <c r="J73" s="437"/>
    </row>
    <row r="74" spans="1:10" x14ac:dyDescent="0.2">
      <c r="A74" s="437"/>
      <c r="B74" s="437"/>
      <c r="C74" s="437"/>
      <c r="D74" s="437"/>
      <c r="E74" s="437"/>
      <c r="F74" s="437"/>
      <c r="G74" s="437"/>
      <c r="H74" s="437"/>
      <c r="I74" s="437"/>
      <c r="J74" s="437"/>
    </row>
    <row r="75" spans="1:10" x14ac:dyDescent="0.2">
      <c r="A75" s="437"/>
      <c r="B75" s="437"/>
      <c r="C75" s="437"/>
      <c r="D75" s="437"/>
      <c r="E75" s="437"/>
      <c r="F75" s="437"/>
      <c r="G75" s="437"/>
      <c r="H75" s="437"/>
      <c r="I75" s="437"/>
      <c r="J75" s="437"/>
    </row>
    <row r="76" spans="1:10" ht="15" x14ac:dyDescent="0.25">
      <c r="A76" s="775" t="s">
        <v>328</v>
      </c>
      <c r="B76" s="776"/>
      <c r="C76" s="776"/>
      <c r="D76" s="776"/>
      <c r="E76" s="776"/>
      <c r="F76" s="437"/>
      <c r="G76" s="437"/>
      <c r="H76" s="437"/>
      <c r="I76" s="437"/>
      <c r="J76" s="437"/>
    </row>
    <row r="77" spans="1:10" ht="13.5" thickBot="1" x14ac:dyDescent="0.25">
      <c r="A77" s="29"/>
      <c r="B77" s="30"/>
      <c r="C77" s="30"/>
      <c r="D77" s="30"/>
      <c r="E77" s="30"/>
      <c r="F77" s="437"/>
      <c r="G77" s="437"/>
      <c r="H77" s="437"/>
      <c r="I77" s="437"/>
      <c r="J77" s="437"/>
    </row>
    <row r="78" spans="1:10" ht="153.75" thickBot="1" x14ac:dyDescent="0.25">
      <c r="A78" s="31" t="s">
        <v>111</v>
      </c>
      <c r="B78" s="32" t="s">
        <v>248</v>
      </c>
      <c r="C78" s="32" t="s">
        <v>249</v>
      </c>
      <c r="D78" s="32" t="s">
        <v>250</v>
      </c>
      <c r="E78" s="33" t="s">
        <v>228</v>
      </c>
      <c r="F78" s="437"/>
      <c r="G78" s="437"/>
      <c r="H78" s="437"/>
      <c r="I78" s="437"/>
      <c r="J78" s="437"/>
    </row>
    <row r="79" spans="1:10" ht="13.5" thickBot="1" x14ac:dyDescent="0.25">
      <c r="A79" s="234" t="s">
        <v>35</v>
      </c>
      <c r="B79" s="34"/>
      <c r="C79" s="34"/>
      <c r="D79" s="34"/>
      <c r="E79" s="35"/>
      <c r="F79" s="437"/>
      <c r="G79" s="437"/>
      <c r="H79" s="437"/>
      <c r="I79" s="437"/>
      <c r="J79" s="437"/>
    </row>
    <row r="80" spans="1:10" ht="25.5" x14ac:dyDescent="0.2">
      <c r="A80" s="251" t="s">
        <v>404</v>
      </c>
      <c r="B80" s="36"/>
      <c r="C80" s="36"/>
      <c r="D80" s="36"/>
      <c r="E80" s="37">
        <f>B80+C80+D80</f>
        <v>0</v>
      </c>
      <c r="F80" s="437"/>
      <c r="G80" s="437"/>
      <c r="H80" s="437"/>
      <c r="I80" s="437"/>
      <c r="J80" s="437"/>
    </row>
    <row r="81" spans="1:10" x14ac:dyDescent="0.2">
      <c r="A81" s="38" t="s">
        <v>53</v>
      </c>
      <c r="B81" s="39">
        <f>SUM(B82:B83)</f>
        <v>0</v>
      </c>
      <c r="C81" s="39">
        <f>SUM(C82:C83)</f>
        <v>0</v>
      </c>
      <c r="D81" s="39">
        <f>SUM(D82:D83)</f>
        <v>0</v>
      </c>
      <c r="E81" s="40">
        <f>SUM(E82:E83)</f>
        <v>0</v>
      </c>
      <c r="F81" s="437"/>
      <c r="G81" s="437"/>
      <c r="H81" s="437"/>
      <c r="I81" s="437"/>
      <c r="J81" s="437"/>
    </row>
    <row r="82" spans="1:10" x14ac:dyDescent="0.2">
      <c r="A82" s="236" t="s">
        <v>234</v>
      </c>
      <c r="B82" s="238">
        <v>0</v>
      </c>
      <c r="C82" s="238">
        <v>0</v>
      </c>
      <c r="D82" s="238">
        <v>0</v>
      </c>
      <c r="E82" s="239">
        <f>B82+C82+D82</f>
        <v>0</v>
      </c>
      <c r="F82" s="437"/>
      <c r="G82" s="437"/>
      <c r="H82" s="437"/>
      <c r="I82" s="437"/>
      <c r="J82" s="437"/>
    </row>
    <row r="83" spans="1:10" x14ac:dyDescent="0.2">
      <c r="A83" s="236" t="s">
        <v>251</v>
      </c>
      <c r="B83" s="238">
        <v>0</v>
      </c>
      <c r="C83" s="238">
        <v>0</v>
      </c>
      <c r="D83" s="238">
        <v>0</v>
      </c>
      <c r="E83" s="239">
        <f>B83+C83+D83</f>
        <v>0</v>
      </c>
      <c r="F83" s="437"/>
      <c r="G83" s="437"/>
      <c r="H83" s="437"/>
      <c r="I83" s="437"/>
      <c r="J83" s="437"/>
    </row>
    <row r="84" spans="1:10" x14ac:dyDescent="0.2">
      <c r="A84" s="38" t="s">
        <v>57</v>
      </c>
      <c r="B84" s="39">
        <f>SUM(B85:B87)</f>
        <v>0</v>
      </c>
      <c r="C84" s="39">
        <f>SUM(C85:C87)</f>
        <v>0</v>
      </c>
      <c r="D84" s="39">
        <f>SUM(D85:D87)</f>
        <v>0</v>
      </c>
      <c r="E84" s="40">
        <f>SUM(E85:E87)</f>
        <v>0</v>
      </c>
      <c r="F84" s="437"/>
      <c r="G84" s="437"/>
      <c r="H84" s="437"/>
      <c r="I84" s="437"/>
      <c r="J84" s="437"/>
    </row>
    <row r="85" spans="1:10" x14ac:dyDescent="0.2">
      <c r="A85" s="236" t="s">
        <v>235</v>
      </c>
      <c r="B85" s="238">
        <v>0</v>
      </c>
      <c r="C85" s="238">
        <v>0</v>
      </c>
      <c r="D85" s="238">
        <v>0</v>
      </c>
      <c r="E85" s="239">
        <f>B85+C85+D85</f>
        <v>0</v>
      </c>
      <c r="F85" s="437"/>
      <c r="G85" s="437"/>
      <c r="H85" s="437"/>
      <c r="I85" s="437"/>
      <c r="J85" s="437"/>
    </row>
    <row r="86" spans="1:10" x14ac:dyDescent="0.2">
      <c r="A86" s="236" t="s">
        <v>236</v>
      </c>
      <c r="B86" s="238">
        <v>0</v>
      </c>
      <c r="C86" s="238">
        <v>0</v>
      </c>
      <c r="D86" s="238">
        <v>0</v>
      </c>
      <c r="E86" s="239">
        <f>B86+C86+D86</f>
        <v>0</v>
      </c>
      <c r="F86" s="437"/>
      <c r="G86" s="437"/>
      <c r="H86" s="437"/>
      <c r="I86" s="437"/>
      <c r="J86" s="437"/>
    </row>
    <row r="87" spans="1:10" x14ac:dyDescent="0.2">
      <c r="A87" s="237" t="s">
        <v>252</v>
      </c>
      <c r="B87" s="238">
        <v>0</v>
      </c>
      <c r="C87" s="238">
        <v>0</v>
      </c>
      <c r="D87" s="238">
        <v>0</v>
      </c>
      <c r="E87" s="239">
        <f>B87+C87+D87</f>
        <v>0</v>
      </c>
      <c r="F87" s="437"/>
      <c r="G87" s="437"/>
      <c r="H87" s="437"/>
      <c r="I87" s="437"/>
      <c r="J87" s="437"/>
    </row>
    <row r="88" spans="1:10" ht="26.25" thickBot="1" x14ac:dyDescent="0.25">
      <c r="A88" s="252" t="s">
        <v>392</v>
      </c>
      <c r="B88" s="41">
        <f>B80+B81-B84</f>
        <v>0</v>
      </c>
      <c r="C88" s="41">
        <f>C80+C81-C84</f>
        <v>0</v>
      </c>
      <c r="D88" s="41">
        <f>D80+D81-D84</f>
        <v>0</v>
      </c>
      <c r="E88" s="42">
        <f>E80+E81-E84</f>
        <v>0</v>
      </c>
      <c r="F88" s="437"/>
      <c r="G88" s="437"/>
      <c r="H88" s="437"/>
      <c r="I88" s="437"/>
      <c r="J88" s="437"/>
    </row>
    <row r="89" spans="1:10" ht="13.5" thickBot="1" x14ac:dyDescent="0.25">
      <c r="A89" s="235" t="s">
        <v>237</v>
      </c>
      <c r="B89" s="43">
        <v>0</v>
      </c>
      <c r="C89" s="43">
        <v>0</v>
      </c>
      <c r="D89" s="43">
        <v>0</v>
      </c>
      <c r="E89" s="44">
        <v>0</v>
      </c>
      <c r="F89" s="437"/>
      <c r="G89" s="437"/>
      <c r="H89" s="437"/>
      <c r="I89" s="437"/>
      <c r="J89" s="437"/>
    </row>
    <row r="90" spans="1:10" x14ac:dyDescent="0.2">
      <c r="A90" s="251" t="s">
        <v>393</v>
      </c>
      <c r="B90" s="36"/>
      <c r="C90" s="36"/>
      <c r="D90" s="36"/>
      <c r="E90" s="37">
        <f>B90+C90+D90</f>
        <v>0</v>
      </c>
      <c r="F90" s="437"/>
      <c r="G90" s="437"/>
      <c r="H90" s="437"/>
      <c r="I90" s="437"/>
      <c r="J90" s="437"/>
    </row>
    <row r="91" spans="1:10" x14ac:dyDescent="0.2">
      <c r="A91" s="38" t="s">
        <v>53</v>
      </c>
      <c r="B91" s="447">
        <v>0</v>
      </c>
      <c r="C91" s="447">
        <v>0</v>
      </c>
      <c r="D91" s="447">
        <v>0</v>
      </c>
      <c r="E91" s="40">
        <f>SUM(B91:D91)</f>
        <v>0</v>
      </c>
      <c r="F91" s="437"/>
      <c r="G91" s="437"/>
      <c r="H91" s="437"/>
      <c r="I91" s="437"/>
      <c r="J91" s="437"/>
    </row>
    <row r="92" spans="1:10" x14ac:dyDescent="0.2">
      <c r="A92" s="38" t="s">
        <v>57</v>
      </c>
      <c r="B92" s="447">
        <v>0</v>
      </c>
      <c r="C92" s="447">
        <v>0</v>
      </c>
      <c r="D92" s="447">
        <v>0</v>
      </c>
      <c r="E92" s="40">
        <f>SUM(B92:D92)</f>
        <v>0</v>
      </c>
      <c r="F92" s="437"/>
      <c r="G92" s="437"/>
      <c r="H92" s="437"/>
      <c r="I92" s="437"/>
      <c r="J92" s="437"/>
    </row>
    <row r="93" spans="1:10" ht="13.5" thickBot="1" x14ac:dyDescent="0.25">
      <c r="A93" s="252" t="s">
        <v>394</v>
      </c>
      <c r="B93" s="41">
        <f>B90+B91-B92</f>
        <v>0</v>
      </c>
      <c r="C93" s="41">
        <f>C90+C91-C92</f>
        <v>0</v>
      </c>
      <c r="D93" s="41">
        <f>D90+D91-D92</f>
        <v>0</v>
      </c>
      <c r="E93" s="42">
        <f>E90+E91-E92</f>
        <v>0</v>
      </c>
      <c r="F93" s="437"/>
      <c r="G93" s="437"/>
      <c r="H93" s="437"/>
      <c r="I93" s="437"/>
      <c r="J93" s="437"/>
    </row>
    <row r="94" spans="1:10" ht="13.5" thickBot="1" x14ac:dyDescent="0.25">
      <c r="A94" s="624" t="s">
        <v>47</v>
      </c>
      <c r="B94" s="625"/>
      <c r="C94" s="625"/>
      <c r="D94" s="625"/>
      <c r="E94" s="626"/>
      <c r="F94" s="437"/>
      <c r="G94" s="437"/>
      <c r="H94" s="437"/>
      <c r="I94" s="437"/>
      <c r="J94" s="437"/>
    </row>
    <row r="95" spans="1:10" x14ac:dyDescent="0.2">
      <c r="A95" s="253" t="s">
        <v>157</v>
      </c>
      <c r="B95" s="448">
        <f>B80-B90</f>
        <v>0</v>
      </c>
      <c r="C95" s="448">
        <f>C80-C90</f>
        <v>0</v>
      </c>
      <c r="D95" s="448">
        <f>D80-D90</f>
        <v>0</v>
      </c>
      <c r="E95" s="448">
        <f>E80-E90</f>
        <v>0</v>
      </c>
      <c r="F95" s="437"/>
      <c r="G95" s="437"/>
      <c r="H95" s="437"/>
      <c r="I95" s="437"/>
      <c r="J95" s="437"/>
    </row>
    <row r="96" spans="1:10" ht="13.5" thickBot="1" x14ac:dyDescent="0.25">
      <c r="A96" s="254" t="s">
        <v>158</v>
      </c>
      <c r="B96" s="449">
        <f>B88-B93</f>
        <v>0</v>
      </c>
      <c r="C96" s="449">
        <f>C88-C93</f>
        <v>0</v>
      </c>
      <c r="D96" s="449">
        <f>D88-D93</f>
        <v>0</v>
      </c>
      <c r="E96" s="449">
        <f>E88-E93</f>
        <v>0</v>
      </c>
      <c r="F96" s="437"/>
      <c r="G96" s="437"/>
      <c r="H96" s="437"/>
      <c r="I96" s="437"/>
      <c r="J96" s="437"/>
    </row>
    <row r="97" spans="1:10" x14ac:dyDescent="0.2">
      <c r="A97" s="437"/>
      <c r="B97" s="437"/>
      <c r="C97" s="437"/>
      <c r="D97" s="437"/>
      <c r="E97" s="437"/>
      <c r="F97" s="437"/>
      <c r="G97" s="437"/>
      <c r="H97" s="437"/>
      <c r="I97" s="437"/>
      <c r="J97" s="437"/>
    </row>
    <row r="98" spans="1:10" x14ac:dyDescent="0.2">
      <c r="A98" s="437"/>
      <c r="B98" s="437"/>
      <c r="C98" s="437"/>
      <c r="D98" s="437"/>
      <c r="E98" s="437"/>
      <c r="F98" s="437"/>
      <c r="G98" s="437"/>
      <c r="H98" s="437"/>
      <c r="I98" s="437"/>
      <c r="J98" s="437"/>
    </row>
    <row r="99" spans="1:10" x14ac:dyDescent="0.2">
      <c r="A99" s="437"/>
      <c r="B99" s="437"/>
      <c r="C99" s="437"/>
      <c r="D99" s="437"/>
      <c r="E99" s="437"/>
      <c r="F99" s="437"/>
      <c r="G99" s="437"/>
      <c r="H99" s="437"/>
      <c r="I99" s="437"/>
      <c r="J99" s="437"/>
    </row>
    <row r="100" spans="1:10" x14ac:dyDescent="0.2">
      <c r="A100" s="437"/>
      <c r="B100" s="437"/>
      <c r="C100" s="437"/>
      <c r="D100" s="437"/>
      <c r="E100" s="437"/>
      <c r="F100" s="437"/>
      <c r="G100" s="437"/>
      <c r="H100" s="437"/>
      <c r="I100" s="437"/>
      <c r="J100" s="437"/>
    </row>
    <row r="101" spans="1:10" ht="48" customHeight="1" x14ac:dyDescent="0.25">
      <c r="A101" s="627" t="s">
        <v>327</v>
      </c>
      <c r="B101" s="627"/>
      <c r="C101" s="627"/>
      <c r="D101" s="627"/>
      <c r="E101" s="437"/>
      <c r="F101" s="437"/>
      <c r="G101" s="437"/>
      <c r="H101" s="437"/>
      <c r="I101" s="437"/>
      <c r="J101" s="437"/>
    </row>
    <row r="102" spans="1:10" ht="13.5" thickBot="1" x14ac:dyDescent="0.25">
      <c r="A102" s="736"/>
      <c r="B102" s="737"/>
      <c r="C102" s="737"/>
      <c r="D102" s="437"/>
      <c r="E102" s="437"/>
      <c r="F102" s="437"/>
      <c r="G102" s="437"/>
      <c r="H102" s="437"/>
      <c r="I102" s="437"/>
      <c r="J102" s="437"/>
    </row>
    <row r="103" spans="1:10" x14ac:dyDescent="0.2">
      <c r="A103" s="45" t="s">
        <v>27</v>
      </c>
      <c r="B103" s="46" t="s">
        <v>157</v>
      </c>
      <c r="C103" s="46" t="s">
        <v>158</v>
      </c>
      <c r="D103" s="47" t="s">
        <v>151</v>
      </c>
      <c r="E103" s="437"/>
      <c r="F103" s="437"/>
      <c r="G103" s="437"/>
      <c r="H103" s="437"/>
      <c r="I103" s="437"/>
      <c r="J103" s="437"/>
    </row>
    <row r="104" spans="1:10" x14ac:dyDescent="0.2">
      <c r="A104" s="48" t="s">
        <v>253</v>
      </c>
      <c r="B104" s="49">
        <v>0</v>
      </c>
      <c r="C104" s="49">
        <v>0</v>
      </c>
      <c r="D104" s="50">
        <v>0</v>
      </c>
      <c r="E104" s="437"/>
      <c r="F104" s="437"/>
      <c r="G104" s="437"/>
      <c r="H104" s="437"/>
      <c r="I104" s="437"/>
      <c r="J104" s="437"/>
    </row>
    <row r="105" spans="1:10" x14ac:dyDescent="0.2">
      <c r="A105" s="51" t="s">
        <v>136</v>
      </c>
      <c r="B105" s="52"/>
      <c r="C105" s="52"/>
      <c r="D105" s="53"/>
      <c r="E105" s="437"/>
      <c r="F105" s="437"/>
      <c r="G105" s="437"/>
      <c r="H105" s="437"/>
      <c r="I105" s="437"/>
      <c r="J105" s="437"/>
    </row>
    <row r="106" spans="1:10" ht="13.5" thickBot="1" x14ac:dyDescent="0.25">
      <c r="A106" s="54" t="s">
        <v>110</v>
      </c>
      <c r="B106" s="55">
        <v>0</v>
      </c>
      <c r="C106" s="56">
        <v>0</v>
      </c>
      <c r="D106" s="57">
        <v>0</v>
      </c>
      <c r="E106" s="437"/>
      <c r="F106" s="437"/>
      <c r="G106" s="437"/>
      <c r="H106" s="437"/>
      <c r="I106" s="437"/>
      <c r="J106" s="437"/>
    </row>
    <row r="107" spans="1:10" x14ac:dyDescent="0.2">
      <c r="A107" s="437"/>
      <c r="B107" s="437"/>
      <c r="C107" s="437"/>
      <c r="D107" s="437"/>
      <c r="E107" s="437"/>
      <c r="F107" s="437"/>
      <c r="G107" s="437"/>
      <c r="H107" s="437"/>
      <c r="I107" s="437"/>
      <c r="J107" s="437"/>
    </row>
    <row r="108" spans="1:10" x14ac:dyDescent="0.2">
      <c r="A108" s="437"/>
      <c r="B108" s="437"/>
      <c r="C108" s="437"/>
      <c r="D108" s="437"/>
      <c r="E108" s="437"/>
      <c r="F108" s="437"/>
      <c r="G108" s="437"/>
      <c r="H108" s="437"/>
      <c r="I108" s="437"/>
      <c r="J108" s="437"/>
    </row>
    <row r="109" spans="1:10" ht="15" customHeight="1" x14ac:dyDescent="0.25">
      <c r="A109" s="627" t="s">
        <v>326</v>
      </c>
      <c r="B109" s="760"/>
      <c r="C109" s="760"/>
      <c r="D109" s="761"/>
      <c r="E109" s="761"/>
      <c r="F109" s="761"/>
      <c r="G109" s="761"/>
      <c r="H109" s="437"/>
      <c r="I109" s="437"/>
      <c r="J109" s="437"/>
    </row>
    <row r="110" spans="1:10" ht="13.5" thickBot="1" x14ac:dyDescent="0.25">
      <c r="A110" s="736"/>
      <c r="B110" s="737"/>
      <c r="C110" s="737"/>
      <c r="D110" s="437"/>
      <c r="E110" s="437"/>
      <c r="F110" s="437"/>
      <c r="G110" s="437"/>
      <c r="H110" s="437"/>
      <c r="I110" s="437"/>
      <c r="J110" s="437"/>
    </row>
    <row r="111" spans="1:10" ht="13.5" customHeight="1" x14ac:dyDescent="0.2">
      <c r="A111" s="910"/>
      <c r="B111" s="764" t="s">
        <v>254</v>
      </c>
      <c r="C111" s="765"/>
      <c r="D111" s="765"/>
      <c r="E111" s="765"/>
      <c r="F111" s="766"/>
      <c r="G111" s="764" t="s">
        <v>255</v>
      </c>
      <c r="H111" s="765"/>
      <c r="I111" s="766"/>
      <c r="J111" s="437"/>
    </row>
    <row r="112" spans="1:10" ht="38.25" x14ac:dyDescent="0.2">
      <c r="A112" s="911"/>
      <c r="B112" s="58" t="s">
        <v>145</v>
      </c>
      <c r="C112" s="59" t="s">
        <v>309</v>
      </c>
      <c r="D112" s="59" t="s">
        <v>154</v>
      </c>
      <c r="E112" s="59" t="s">
        <v>132</v>
      </c>
      <c r="F112" s="60" t="s">
        <v>359</v>
      </c>
      <c r="G112" s="61" t="s">
        <v>66</v>
      </c>
      <c r="H112" s="62" t="s">
        <v>349</v>
      </c>
      <c r="I112" s="63" t="s">
        <v>41</v>
      </c>
      <c r="J112" s="437"/>
    </row>
    <row r="113" spans="1:10" x14ac:dyDescent="0.2">
      <c r="A113" s="64" t="s">
        <v>157</v>
      </c>
      <c r="B113" s="65">
        <v>0</v>
      </c>
      <c r="C113" s="66">
        <v>0</v>
      </c>
      <c r="D113" s="66">
        <v>0</v>
      </c>
      <c r="E113" s="67">
        <v>0</v>
      </c>
      <c r="F113" s="68">
        <v>0</v>
      </c>
      <c r="G113" s="69">
        <v>0</v>
      </c>
      <c r="H113" s="66">
        <v>0</v>
      </c>
      <c r="I113" s="70">
        <v>0</v>
      </c>
      <c r="J113" s="437"/>
    </row>
    <row r="114" spans="1:10" ht="38.25" x14ac:dyDescent="0.2">
      <c r="A114" s="272" t="s">
        <v>363</v>
      </c>
      <c r="B114" s="71">
        <v>0</v>
      </c>
      <c r="C114" s="72">
        <v>0</v>
      </c>
      <c r="D114" s="72">
        <v>0</v>
      </c>
      <c r="E114" s="67">
        <v>0</v>
      </c>
      <c r="F114" s="68">
        <v>0</v>
      </c>
      <c r="G114" s="69">
        <v>0</v>
      </c>
      <c r="H114" s="72">
        <v>0</v>
      </c>
      <c r="I114" s="73">
        <v>0</v>
      </c>
      <c r="J114" s="437"/>
    </row>
    <row r="115" spans="1:10" ht="39" thickBot="1" x14ac:dyDescent="0.25">
      <c r="A115" s="273" t="s">
        <v>364</v>
      </c>
      <c r="B115" s="74">
        <v>0</v>
      </c>
      <c r="C115" s="75">
        <v>0</v>
      </c>
      <c r="D115" s="75">
        <v>0</v>
      </c>
      <c r="E115" s="76">
        <v>0</v>
      </c>
      <c r="F115" s="77">
        <v>0</v>
      </c>
      <c r="G115" s="78">
        <v>0</v>
      </c>
      <c r="H115" s="75">
        <v>0</v>
      </c>
      <c r="I115" s="79">
        <v>0</v>
      </c>
      <c r="J115" s="437"/>
    </row>
    <row r="116" spans="1:10" ht="13.5" thickBot="1" x14ac:dyDescent="0.25">
      <c r="A116" s="80" t="s">
        <v>158</v>
      </c>
      <c r="B116" s="81">
        <f t="shared" ref="B116:I116" si="9">B113+B114-B115</f>
        <v>0</v>
      </c>
      <c r="C116" s="82">
        <f t="shared" si="9"/>
        <v>0</v>
      </c>
      <c r="D116" s="82">
        <f t="shared" si="9"/>
        <v>0</v>
      </c>
      <c r="E116" s="83">
        <f t="shared" si="9"/>
        <v>0</v>
      </c>
      <c r="F116" s="84">
        <f t="shared" si="9"/>
        <v>0</v>
      </c>
      <c r="G116" s="85">
        <f t="shared" si="9"/>
        <v>0</v>
      </c>
      <c r="H116" s="83">
        <f t="shared" si="9"/>
        <v>0</v>
      </c>
      <c r="I116" s="84">
        <f t="shared" si="9"/>
        <v>0</v>
      </c>
      <c r="J116" s="437"/>
    </row>
    <row r="117" spans="1:10" x14ac:dyDescent="0.2">
      <c r="A117" s="437"/>
      <c r="B117" s="437"/>
      <c r="C117" s="437"/>
      <c r="D117" s="437"/>
      <c r="E117" s="437"/>
      <c r="F117" s="437"/>
      <c r="G117" s="437"/>
      <c r="H117" s="437"/>
      <c r="I117" s="437"/>
      <c r="J117" s="437"/>
    </row>
    <row r="118" spans="1:10" x14ac:dyDescent="0.2">
      <c r="A118" s="437"/>
      <c r="B118" s="437"/>
      <c r="C118" s="437"/>
      <c r="D118" s="437"/>
      <c r="E118" s="437"/>
      <c r="F118" s="437"/>
      <c r="G118" s="437"/>
      <c r="H118" s="437"/>
      <c r="I118" s="437"/>
      <c r="J118" s="437"/>
    </row>
    <row r="119" spans="1:10" ht="15" customHeight="1" x14ac:dyDescent="0.25">
      <c r="A119" s="627" t="s">
        <v>325</v>
      </c>
      <c r="B119" s="760"/>
      <c r="C119" s="760"/>
      <c r="D119" s="437"/>
      <c r="E119" s="437"/>
      <c r="F119" s="437"/>
      <c r="G119" s="437"/>
      <c r="H119" s="437"/>
      <c r="I119" s="437"/>
      <c r="J119" s="437"/>
    </row>
    <row r="120" spans="1:10" ht="13.5" thickBot="1" x14ac:dyDescent="0.25">
      <c r="A120" s="736"/>
      <c r="B120" s="737"/>
      <c r="C120" s="737"/>
      <c r="D120" s="437"/>
      <c r="E120" s="437"/>
      <c r="F120" s="437"/>
      <c r="G120" s="437"/>
      <c r="H120" s="437"/>
      <c r="I120" s="437"/>
      <c r="J120" s="437"/>
    </row>
    <row r="121" spans="1:10" x14ac:dyDescent="0.2">
      <c r="A121" s="86" t="s">
        <v>27</v>
      </c>
      <c r="B121" s="46" t="s">
        <v>157</v>
      </c>
      <c r="C121" s="47" t="s">
        <v>158</v>
      </c>
      <c r="D121" s="437"/>
      <c r="E121" s="437"/>
      <c r="F121" s="437"/>
      <c r="G121" s="437"/>
      <c r="H121" s="437"/>
      <c r="I121" s="437"/>
      <c r="J121" s="437"/>
    </row>
    <row r="122" spans="1:10" ht="26.25" thickBot="1" x14ac:dyDescent="0.25">
      <c r="A122" s="87" t="s">
        <v>256</v>
      </c>
      <c r="B122" s="88">
        <v>984602.68</v>
      </c>
      <c r="C122" s="89">
        <v>985282.68</v>
      </c>
      <c r="D122" s="437"/>
      <c r="E122" s="437"/>
      <c r="F122" s="437"/>
      <c r="G122" s="437"/>
      <c r="H122" s="437"/>
      <c r="I122" s="437"/>
      <c r="J122" s="437"/>
    </row>
    <row r="123" spans="1:10" x14ac:dyDescent="0.2">
      <c r="A123" s="437"/>
      <c r="B123" s="437"/>
      <c r="C123" s="437"/>
      <c r="D123" s="437"/>
      <c r="E123" s="437"/>
      <c r="F123" s="437"/>
      <c r="G123" s="437"/>
      <c r="H123" s="437"/>
      <c r="I123" s="437"/>
      <c r="J123" s="437"/>
    </row>
    <row r="124" spans="1:10" x14ac:dyDescent="0.2">
      <c r="A124" s="437"/>
      <c r="B124" s="437"/>
      <c r="C124" s="437"/>
      <c r="D124" s="437"/>
      <c r="E124" s="437"/>
      <c r="F124" s="437"/>
      <c r="G124" s="437"/>
      <c r="H124" s="437"/>
      <c r="I124" s="437"/>
      <c r="J124" s="437"/>
    </row>
    <row r="125" spans="1:10" x14ac:dyDescent="0.2">
      <c r="A125" s="437"/>
      <c r="B125" s="437"/>
      <c r="C125" s="437"/>
      <c r="D125" s="437"/>
      <c r="E125" s="437"/>
      <c r="F125" s="437"/>
      <c r="G125" s="437"/>
      <c r="H125" s="437"/>
      <c r="I125" s="437"/>
      <c r="J125" s="437"/>
    </row>
    <row r="126" spans="1:10" ht="50.25" customHeight="1" x14ac:dyDescent="0.25">
      <c r="A126" s="627" t="s">
        <v>339</v>
      </c>
      <c r="B126" s="760"/>
      <c r="C126" s="760"/>
      <c r="D126" s="761"/>
      <c r="E126" s="437"/>
      <c r="F126" s="437"/>
      <c r="G126" s="437"/>
      <c r="H126" s="437"/>
      <c r="I126" s="437"/>
      <c r="J126" s="437"/>
    </row>
    <row r="127" spans="1:10" ht="13.5" thickBot="1" x14ac:dyDescent="0.25">
      <c r="A127" s="736"/>
      <c r="B127" s="737"/>
      <c r="C127" s="737"/>
      <c r="D127" s="437"/>
      <c r="E127" s="437"/>
      <c r="F127" s="437"/>
      <c r="G127" s="437"/>
      <c r="H127" s="437"/>
      <c r="I127" s="437"/>
      <c r="J127" s="437"/>
    </row>
    <row r="128" spans="1:10" x14ac:dyDescent="0.2">
      <c r="A128" s="762" t="s">
        <v>111</v>
      </c>
      <c r="B128" s="763"/>
      <c r="C128" s="46" t="s">
        <v>157</v>
      </c>
      <c r="D128" s="47" t="s">
        <v>158</v>
      </c>
      <c r="E128" s="437"/>
      <c r="F128" s="437"/>
      <c r="G128" s="437"/>
      <c r="H128" s="437"/>
      <c r="I128" s="437"/>
      <c r="J128" s="437"/>
    </row>
    <row r="129" spans="1:10" ht="66" customHeight="1" x14ac:dyDescent="0.2">
      <c r="A129" s="769" t="s">
        <v>257</v>
      </c>
      <c r="B129" s="770"/>
      <c r="C129" s="49">
        <f>SUM(C131:C135)</f>
        <v>0</v>
      </c>
      <c r="D129" s="90">
        <f>SUM(D131:D135)</f>
        <v>0</v>
      </c>
      <c r="E129" s="437"/>
      <c r="F129" s="437"/>
      <c r="G129" s="437"/>
      <c r="H129" s="437"/>
      <c r="I129" s="437"/>
      <c r="J129" s="437"/>
    </row>
    <row r="130" spans="1:10" x14ac:dyDescent="0.2">
      <c r="A130" s="920" t="s">
        <v>136</v>
      </c>
      <c r="B130" s="921"/>
      <c r="C130" s="91"/>
      <c r="D130" s="92"/>
      <c r="E130" s="437"/>
      <c r="F130" s="437"/>
      <c r="G130" s="437"/>
      <c r="H130" s="437"/>
      <c r="I130" s="437"/>
      <c r="J130" s="437"/>
    </row>
    <row r="131" spans="1:10" x14ac:dyDescent="0.2">
      <c r="A131" s="767" t="s">
        <v>25</v>
      </c>
      <c r="B131" s="768"/>
      <c r="C131" s="93">
        <v>0</v>
      </c>
      <c r="D131" s="94">
        <v>0</v>
      </c>
      <c r="E131" s="437"/>
      <c r="F131" s="437"/>
      <c r="G131" s="437"/>
      <c r="H131" s="437"/>
      <c r="I131" s="437"/>
      <c r="J131" s="437"/>
    </row>
    <row r="132" spans="1:10" ht="12.75" customHeight="1" x14ac:dyDescent="0.2">
      <c r="A132" s="908" t="s">
        <v>244</v>
      </c>
      <c r="B132" s="909"/>
      <c r="C132" s="95">
        <v>0</v>
      </c>
      <c r="D132" s="50">
        <v>0</v>
      </c>
      <c r="E132" s="437"/>
      <c r="F132" s="437"/>
      <c r="G132" s="437"/>
      <c r="H132" s="437"/>
      <c r="I132" s="437"/>
      <c r="J132" s="437"/>
    </row>
    <row r="133" spans="1:10" ht="12.75" customHeight="1" x14ac:dyDescent="0.2">
      <c r="A133" s="908" t="s">
        <v>146</v>
      </c>
      <c r="B133" s="909"/>
      <c r="C133" s="95">
        <v>0</v>
      </c>
      <c r="D133" s="50">
        <v>0</v>
      </c>
      <c r="E133" s="437"/>
      <c r="F133" s="437"/>
      <c r="G133" s="437"/>
      <c r="H133" s="437"/>
      <c r="I133" s="437"/>
      <c r="J133" s="437"/>
    </row>
    <row r="134" spans="1:10" x14ac:dyDescent="0.2">
      <c r="A134" s="908" t="s">
        <v>147</v>
      </c>
      <c r="B134" s="909"/>
      <c r="C134" s="95">
        <v>0</v>
      </c>
      <c r="D134" s="50">
        <v>0</v>
      </c>
      <c r="E134" s="437"/>
      <c r="F134" s="437"/>
      <c r="G134" s="437"/>
      <c r="H134" s="437"/>
      <c r="I134" s="437"/>
      <c r="J134" s="437"/>
    </row>
    <row r="135" spans="1:10" ht="13.5" thickBot="1" x14ac:dyDescent="0.25">
      <c r="A135" s="914" t="s">
        <v>148</v>
      </c>
      <c r="B135" s="915"/>
      <c r="C135" s="241">
        <v>0</v>
      </c>
      <c r="D135" s="242">
        <v>0</v>
      </c>
      <c r="E135" s="437"/>
      <c r="F135" s="437"/>
      <c r="G135" s="437"/>
      <c r="H135" s="437"/>
      <c r="I135" s="437"/>
      <c r="J135" s="437"/>
    </row>
    <row r="136" spans="1:10" x14ac:dyDescent="0.2">
      <c r="A136" s="437"/>
      <c r="B136" s="437"/>
      <c r="C136" s="437"/>
      <c r="D136" s="437"/>
      <c r="E136" s="437"/>
      <c r="F136" s="437"/>
      <c r="G136" s="437"/>
      <c r="H136" s="437"/>
      <c r="I136" s="437"/>
      <c r="J136" s="437"/>
    </row>
    <row r="137" spans="1:10" x14ac:dyDescent="0.2">
      <c r="A137" s="437"/>
      <c r="B137" s="437"/>
      <c r="C137" s="437"/>
      <c r="D137" s="437"/>
      <c r="E137" s="437"/>
      <c r="F137" s="437"/>
      <c r="G137" s="437"/>
      <c r="H137" s="437"/>
      <c r="I137" s="437"/>
      <c r="J137" s="437"/>
    </row>
    <row r="138" spans="1:10" x14ac:dyDescent="0.2">
      <c r="A138" s="437"/>
      <c r="B138" s="437"/>
      <c r="C138" s="437"/>
      <c r="D138" s="437"/>
      <c r="E138" s="437"/>
      <c r="F138" s="437"/>
      <c r="G138" s="437"/>
      <c r="H138" s="437"/>
      <c r="I138" s="437"/>
      <c r="J138" s="437"/>
    </row>
    <row r="139" spans="1:10" x14ac:dyDescent="0.2">
      <c r="A139" s="437"/>
      <c r="B139" s="437"/>
      <c r="C139" s="437"/>
      <c r="D139" s="437"/>
      <c r="E139" s="437"/>
      <c r="F139" s="437"/>
      <c r="G139" s="437"/>
      <c r="H139" s="437"/>
      <c r="I139" s="437"/>
      <c r="J139" s="437"/>
    </row>
    <row r="140" spans="1:10" x14ac:dyDescent="0.2">
      <c r="A140" s="437"/>
      <c r="B140" s="437"/>
      <c r="C140" s="437"/>
      <c r="D140" s="437"/>
      <c r="E140" s="437"/>
      <c r="F140" s="437"/>
      <c r="G140" s="437"/>
      <c r="H140" s="437"/>
      <c r="I140" s="437"/>
      <c r="J140" s="437"/>
    </row>
    <row r="141" spans="1:10" x14ac:dyDescent="0.2">
      <c r="A141" s="437"/>
      <c r="B141" s="437"/>
      <c r="C141" s="437"/>
      <c r="D141" s="437"/>
      <c r="E141" s="437"/>
      <c r="F141" s="437"/>
      <c r="G141" s="437"/>
      <c r="H141" s="437"/>
      <c r="I141" s="437"/>
      <c r="J141" s="437"/>
    </row>
    <row r="142" spans="1:10" x14ac:dyDescent="0.2">
      <c r="A142" s="437"/>
      <c r="B142" s="437"/>
      <c r="C142" s="437"/>
      <c r="D142" s="437"/>
      <c r="E142" s="437"/>
      <c r="F142" s="437"/>
      <c r="G142" s="437"/>
      <c r="H142" s="437"/>
      <c r="I142" s="437"/>
      <c r="J142" s="437"/>
    </row>
    <row r="143" spans="1:10" x14ac:dyDescent="0.2">
      <c r="A143" s="437"/>
      <c r="B143" s="437"/>
      <c r="C143" s="437"/>
      <c r="D143" s="437"/>
      <c r="E143" s="437"/>
      <c r="F143" s="437"/>
      <c r="G143" s="437"/>
      <c r="H143" s="437"/>
      <c r="I143" s="437"/>
      <c r="J143" s="437"/>
    </row>
    <row r="144" spans="1:10" x14ac:dyDescent="0.2">
      <c r="A144" s="437"/>
      <c r="B144" s="437"/>
      <c r="C144" s="437"/>
      <c r="D144" s="437"/>
      <c r="E144" s="437"/>
      <c r="F144" s="437"/>
      <c r="G144" s="437"/>
      <c r="H144" s="437"/>
      <c r="I144" s="437"/>
      <c r="J144" s="437"/>
    </row>
    <row r="145" spans="1:10" x14ac:dyDescent="0.2">
      <c r="A145" s="437"/>
      <c r="B145" s="437"/>
      <c r="C145" s="437"/>
      <c r="D145" s="437"/>
      <c r="E145" s="437"/>
      <c r="F145" s="437"/>
      <c r="G145" s="437"/>
      <c r="H145" s="437"/>
      <c r="I145" s="437"/>
      <c r="J145" s="437"/>
    </row>
    <row r="146" spans="1:10" x14ac:dyDescent="0.2">
      <c r="A146" s="437"/>
      <c r="B146" s="437"/>
      <c r="C146" s="437"/>
      <c r="D146" s="437"/>
      <c r="E146" s="437"/>
      <c r="F146" s="437"/>
      <c r="G146" s="437"/>
      <c r="H146" s="437"/>
      <c r="I146" s="437"/>
      <c r="J146" s="437"/>
    </row>
    <row r="147" spans="1:10" x14ac:dyDescent="0.2">
      <c r="A147" s="437"/>
      <c r="B147" s="437"/>
      <c r="C147" s="437"/>
      <c r="D147" s="437"/>
      <c r="E147" s="437"/>
      <c r="F147" s="437"/>
      <c r="G147" s="437"/>
      <c r="H147" s="437"/>
      <c r="I147" s="437"/>
      <c r="J147" s="437"/>
    </row>
    <row r="148" spans="1:10" x14ac:dyDescent="0.2">
      <c r="A148" s="437"/>
      <c r="B148" s="437"/>
      <c r="C148" s="437"/>
      <c r="D148" s="437"/>
      <c r="E148" s="437"/>
      <c r="F148" s="437"/>
      <c r="G148" s="437"/>
      <c r="H148" s="437"/>
      <c r="I148" s="437"/>
      <c r="J148" s="437"/>
    </row>
    <row r="149" spans="1:10" x14ac:dyDescent="0.2">
      <c r="A149" s="437"/>
      <c r="B149" s="437"/>
      <c r="C149" s="437"/>
      <c r="D149" s="437"/>
      <c r="E149" s="437"/>
      <c r="F149" s="437"/>
      <c r="G149" s="437"/>
      <c r="H149" s="437"/>
      <c r="I149" s="437"/>
      <c r="J149" s="437"/>
    </row>
    <row r="150" spans="1:10" x14ac:dyDescent="0.2">
      <c r="A150" s="437"/>
      <c r="B150" s="437"/>
      <c r="C150" s="437"/>
      <c r="D150" s="437"/>
      <c r="E150" s="437"/>
      <c r="F150" s="437"/>
      <c r="G150" s="437"/>
      <c r="H150" s="437"/>
      <c r="I150" s="437"/>
      <c r="J150" s="437"/>
    </row>
    <row r="151" spans="1:10" x14ac:dyDescent="0.2">
      <c r="A151" s="437"/>
      <c r="B151" s="437"/>
      <c r="C151" s="437"/>
      <c r="D151" s="437"/>
      <c r="E151" s="437"/>
      <c r="F151" s="437"/>
      <c r="G151" s="437"/>
      <c r="H151" s="437"/>
      <c r="I151" s="437"/>
      <c r="J151" s="437"/>
    </row>
    <row r="152" spans="1:10" x14ac:dyDescent="0.2">
      <c r="A152" s="437"/>
      <c r="B152" s="437"/>
      <c r="C152" s="437"/>
      <c r="D152" s="437"/>
      <c r="E152" s="437"/>
      <c r="F152" s="437"/>
      <c r="G152" s="437"/>
      <c r="H152" s="437"/>
      <c r="I152" s="437"/>
      <c r="J152" s="437"/>
    </row>
    <row r="153" spans="1:10" ht="15" customHeight="1" x14ac:dyDescent="0.2">
      <c r="A153" s="711" t="s">
        <v>310</v>
      </c>
      <c r="B153" s="712"/>
      <c r="C153" s="712"/>
      <c r="D153" s="712"/>
      <c r="E153" s="712"/>
      <c r="F153" s="712"/>
      <c r="G153" s="712"/>
      <c r="H153" s="712"/>
      <c r="I153" s="712"/>
      <c r="J153" s="437"/>
    </row>
    <row r="154" spans="1:10" ht="13.5" thickBot="1" x14ac:dyDescent="0.25">
      <c r="A154" s="437"/>
      <c r="B154" s="450"/>
      <c r="C154" s="450"/>
      <c r="D154" s="450"/>
      <c r="E154" s="450" t="s">
        <v>46</v>
      </c>
      <c r="F154" s="132"/>
      <c r="G154" s="132"/>
      <c r="H154" s="132"/>
      <c r="I154" s="132"/>
      <c r="J154" s="437"/>
    </row>
    <row r="155" spans="1:10" ht="109.15" customHeight="1" thickBot="1" x14ac:dyDescent="0.25">
      <c r="A155" s="713"/>
      <c r="B155" s="714"/>
      <c r="C155" s="244" t="s">
        <v>258</v>
      </c>
      <c r="D155" s="451" t="s">
        <v>63</v>
      </c>
      <c r="E155" s="244" t="s">
        <v>323</v>
      </c>
      <c r="F155" s="96" t="s">
        <v>324</v>
      </c>
      <c r="G155" s="244" t="s">
        <v>350</v>
      </c>
      <c r="H155" s="138" t="s">
        <v>405</v>
      </c>
      <c r="I155" s="435" t="s">
        <v>406</v>
      </c>
      <c r="J155" s="437"/>
    </row>
    <row r="156" spans="1:10" x14ac:dyDescent="0.2">
      <c r="A156" s="716" t="s">
        <v>407</v>
      </c>
      <c r="B156" s="717"/>
      <c r="C156" s="452">
        <v>0</v>
      </c>
      <c r="D156" s="453">
        <v>0</v>
      </c>
      <c r="E156" s="454">
        <v>0</v>
      </c>
      <c r="F156" s="453">
        <v>0</v>
      </c>
      <c r="G156" s="454">
        <v>0</v>
      </c>
      <c r="H156" s="454">
        <v>0</v>
      </c>
      <c r="I156" s="455">
        <v>0</v>
      </c>
      <c r="J156" s="437"/>
    </row>
    <row r="157" spans="1:10" x14ac:dyDescent="0.2">
      <c r="A157" s="456"/>
      <c r="B157" s="457" t="s">
        <v>64</v>
      </c>
      <c r="C157" s="458"/>
      <c r="D157" s="459"/>
      <c r="E157" s="460"/>
      <c r="F157" s="459"/>
      <c r="G157" s="460"/>
      <c r="H157" s="460"/>
      <c r="I157" s="461"/>
      <c r="J157" s="437"/>
    </row>
    <row r="158" spans="1:10" x14ac:dyDescent="0.2">
      <c r="A158" s="69" t="s">
        <v>124</v>
      </c>
      <c r="B158" s="97"/>
      <c r="C158" s="98">
        <v>0</v>
      </c>
      <c r="D158" s="99">
        <v>0</v>
      </c>
      <c r="E158" s="100">
        <v>0</v>
      </c>
      <c r="F158" s="99">
        <v>0</v>
      </c>
      <c r="G158" s="100">
        <v>0</v>
      </c>
      <c r="H158" s="100">
        <v>0</v>
      </c>
      <c r="I158" s="68">
        <v>0</v>
      </c>
      <c r="J158" s="437"/>
    </row>
    <row r="159" spans="1:10" x14ac:dyDescent="0.2">
      <c r="A159" s="69" t="s">
        <v>125</v>
      </c>
      <c r="B159" s="97"/>
      <c r="C159" s="98">
        <v>0</v>
      </c>
      <c r="D159" s="99">
        <v>0</v>
      </c>
      <c r="E159" s="100">
        <v>0</v>
      </c>
      <c r="F159" s="99">
        <v>0</v>
      </c>
      <c r="G159" s="100">
        <v>0</v>
      </c>
      <c r="H159" s="100">
        <v>0</v>
      </c>
      <c r="I159" s="68">
        <v>0</v>
      </c>
      <c r="J159" s="437"/>
    </row>
    <row r="160" spans="1:10" ht="13.5" thickBot="1" x14ac:dyDescent="0.25">
      <c r="A160" s="101" t="s">
        <v>65</v>
      </c>
      <c r="B160" s="102"/>
      <c r="C160" s="103">
        <v>0</v>
      </c>
      <c r="D160" s="104">
        <v>0</v>
      </c>
      <c r="E160" s="105">
        <v>0</v>
      </c>
      <c r="F160" s="104">
        <v>0</v>
      </c>
      <c r="G160" s="105">
        <v>0</v>
      </c>
      <c r="H160" s="105">
        <v>0</v>
      </c>
      <c r="I160" s="106">
        <v>0</v>
      </c>
      <c r="J160" s="437"/>
    </row>
    <row r="161" spans="1:10" ht="13.5" thickBot="1" x14ac:dyDescent="0.25">
      <c r="A161" s="462"/>
      <c r="B161" s="463" t="s">
        <v>153</v>
      </c>
      <c r="C161" s="464"/>
      <c r="D161" s="464"/>
      <c r="E161" s="464">
        <f>SUM(E158:E160)</f>
        <v>0</v>
      </c>
      <c r="F161" s="464">
        <f>SUM(F158:F160)</f>
        <v>0</v>
      </c>
      <c r="G161" s="464">
        <f>SUM(G158:G160)</f>
        <v>0</v>
      </c>
      <c r="H161" s="464"/>
      <c r="I161" s="464"/>
      <c r="J161" s="437"/>
    </row>
    <row r="162" spans="1:10" ht="105.6" customHeight="1" thickBot="1" x14ac:dyDescent="0.25">
      <c r="A162" s="713"/>
      <c r="B162" s="715"/>
      <c r="C162" s="244" t="s">
        <v>258</v>
      </c>
      <c r="D162" s="451" t="s">
        <v>63</v>
      </c>
      <c r="E162" s="244" t="s">
        <v>323</v>
      </c>
      <c r="F162" s="96" t="s">
        <v>324</v>
      </c>
      <c r="G162" s="244" t="s">
        <v>350</v>
      </c>
      <c r="H162" s="244" t="s">
        <v>370</v>
      </c>
      <c r="I162" s="244" t="s">
        <v>351</v>
      </c>
      <c r="J162" s="437"/>
    </row>
    <row r="163" spans="1:10" x14ac:dyDescent="0.2">
      <c r="A163" s="716" t="s">
        <v>157</v>
      </c>
      <c r="B163" s="913"/>
      <c r="C163" s="465">
        <v>0</v>
      </c>
      <c r="D163" s="466">
        <v>0</v>
      </c>
      <c r="E163" s="467">
        <v>0</v>
      </c>
      <c r="F163" s="466">
        <v>0</v>
      </c>
      <c r="G163" s="467">
        <v>0</v>
      </c>
      <c r="H163" s="467">
        <v>0</v>
      </c>
      <c r="I163" s="468">
        <v>0</v>
      </c>
      <c r="J163" s="437"/>
    </row>
    <row r="164" spans="1:10" x14ac:dyDescent="0.2">
      <c r="A164" s="469"/>
      <c r="B164" s="470" t="s">
        <v>64</v>
      </c>
      <c r="C164" s="458">
        <v>0</v>
      </c>
      <c r="D164" s="459">
        <v>0</v>
      </c>
      <c r="E164" s="460">
        <v>0</v>
      </c>
      <c r="F164" s="459">
        <v>0</v>
      </c>
      <c r="G164" s="460">
        <v>0</v>
      </c>
      <c r="H164" s="460">
        <v>0</v>
      </c>
      <c r="I164" s="461">
        <v>0</v>
      </c>
      <c r="J164" s="437"/>
    </row>
    <row r="165" spans="1:10" x14ac:dyDescent="0.2">
      <c r="A165" s="69" t="s">
        <v>124</v>
      </c>
      <c r="B165" s="97"/>
      <c r="C165" s="98">
        <v>0</v>
      </c>
      <c r="D165" s="99">
        <v>0</v>
      </c>
      <c r="E165" s="100">
        <v>0</v>
      </c>
      <c r="F165" s="99">
        <v>0</v>
      </c>
      <c r="G165" s="100">
        <v>0</v>
      </c>
      <c r="H165" s="100">
        <v>0</v>
      </c>
      <c r="I165" s="68">
        <v>0</v>
      </c>
      <c r="J165" s="437"/>
    </row>
    <row r="166" spans="1:10" x14ac:dyDescent="0.2">
      <c r="A166" s="69" t="s">
        <v>125</v>
      </c>
      <c r="B166" s="97"/>
      <c r="C166" s="98">
        <v>0</v>
      </c>
      <c r="D166" s="99">
        <v>0</v>
      </c>
      <c r="E166" s="100">
        <v>0</v>
      </c>
      <c r="F166" s="99">
        <v>0</v>
      </c>
      <c r="G166" s="100">
        <v>0</v>
      </c>
      <c r="H166" s="100">
        <v>0</v>
      </c>
      <c r="I166" s="68">
        <v>0</v>
      </c>
      <c r="J166" s="437"/>
    </row>
    <row r="167" spans="1:10" ht="13.5" thickBot="1" x14ac:dyDescent="0.25">
      <c r="A167" s="101" t="s">
        <v>65</v>
      </c>
      <c r="B167" s="102"/>
      <c r="C167" s="103">
        <v>0</v>
      </c>
      <c r="D167" s="104">
        <v>0</v>
      </c>
      <c r="E167" s="105">
        <v>0</v>
      </c>
      <c r="F167" s="104">
        <v>0</v>
      </c>
      <c r="G167" s="105">
        <v>0</v>
      </c>
      <c r="H167" s="105">
        <v>0</v>
      </c>
      <c r="I167" s="106">
        <v>0</v>
      </c>
      <c r="J167" s="437"/>
    </row>
    <row r="168" spans="1:10" ht="13.5" thickBot="1" x14ac:dyDescent="0.25">
      <c r="A168" s="462"/>
      <c r="B168" s="463" t="s">
        <v>153</v>
      </c>
      <c r="C168" s="464"/>
      <c r="D168" s="471"/>
      <c r="E168" s="464">
        <f>SUM(E165:E167)</f>
        <v>0</v>
      </c>
      <c r="F168" s="464">
        <f>SUM(F165:F167)</f>
        <v>0</v>
      </c>
      <c r="G168" s="464">
        <f>SUM(G165:G167)</f>
        <v>0</v>
      </c>
      <c r="H168" s="464"/>
      <c r="I168" s="472"/>
      <c r="J168" s="437"/>
    </row>
    <row r="169" spans="1:10" x14ac:dyDescent="0.2">
      <c r="A169" s="437"/>
      <c r="B169" s="437"/>
      <c r="C169" s="437"/>
      <c r="D169" s="437"/>
      <c r="E169" s="437"/>
      <c r="F169" s="437"/>
      <c r="G169" s="437"/>
      <c r="H169" s="437"/>
      <c r="I169" s="437"/>
      <c r="J169" s="437"/>
    </row>
    <row r="170" spans="1:10" x14ac:dyDescent="0.2">
      <c r="A170" s="437"/>
      <c r="B170" s="437"/>
      <c r="C170" s="437"/>
      <c r="D170" s="437"/>
      <c r="E170" s="437"/>
      <c r="F170" s="437"/>
      <c r="G170" s="437"/>
      <c r="H170" s="437"/>
      <c r="I170" s="437"/>
      <c r="J170" s="437"/>
    </row>
    <row r="171" spans="1:10" x14ac:dyDescent="0.2">
      <c r="A171" s="777" t="s">
        <v>360</v>
      </c>
      <c r="B171" s="778"/>
      <c r="C171" s="778"/>
      <c r="D171" s="778"/>
      <c r="E171" s="778"/>
      <c r="F171" s="778"/>
      <c r="G171" s="778"/>
      <c r="H171" s="778"/>
      <c r="I171" s="778"/>
      <c r="J171" s="437"/>
    </row>
    <row r="172" spans="1:10" ht="13.5" thickBot="1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437"/>
    </row>
    <row r="173" spans="1:10" ht="13.5" customHeight="1" thickBot="1" x14ac:dyDescent="0.25">
      <c r="A173" s="784" t="s">
        <v>232</v>
      </c>
      <c r="B173" s="785"/>
      <c r="C173" s="785"/>
      <c r="D173" s="786"/>
      <c r="E173" s="753" t="s">
        <v>157</v>
      </c>
      <c r="F173" s="755" t="s">
        <v>233</v>
      </c>
      <c r="G173" s="756"/>
      <c r="H173" s="757"/>
      <c r="I173" s="758" t="s">
        <v>158</v>
      </c>
      <c r="J173" s="437"/>
    </row>
    <row r="174" spans="1:10" ht="26.25" thickBot="1" x14ac:dyDescent="0.25">
      <c r="A174" s="787"/>
      <c r="B174" s="788"/>
      <c r="C174" s="788"/>
      <c r="D174" s="789"/>
      <c r="E174" s="754"/>
      <c r="F174" s="108" t="s">
        <v>53</v>
      </c>
      <c r="G174" s="109" t="s">
        <v>260</v>
      </c>
      <c r="H174" s="108" t="s">
        <v>261</v>
      </c>
      <c r="I174" s="759"/>
      <c r="J174" s="437"/>
    </row>
    <row r="175" spans="1:10" ht="12.75" customHeight="1" x14ac:dyDescent="0.2">
      <c r="A175" s="110">
        <v>1</v>
      </c>
      <c r="B175" s="779" t="s">
        <v>395</v>
      </c>
      <c r="C175" s="780"/>
      <c r="D175" s="781"/>
      <c r="E175" s="473">
        <v>0</v>
      </c>
      <c r="F175" s="111">
        <v>0</v>
      </c>
      <c r="G175" s="111">
        <v>0</v>
      </c>
      <c r="H175" s="111">
        <v>0</v>
      </c>
      <c r="I175" s="474">
        <f>E175+F175-G175-H175</f>
        <v>0</v>
      </c>
      <c r="J175" s="437"/>
    </row>
    <row r="176" spans="1:10" ht="12.75" customHeight="1" x14ac:dyDescent="0.2">
      <c r="A176" s="475"/>
      <c r="B176" s="839" t="s">
        <v>408</v>
      </c>
      <c r="C176" s="840"/>
      <c r="D176" s="841"/>
      <c r="E176" s="476">
        <v>0</v>
      </c>
      <c r="F176" s="477">
        <v>0</v>
      </c>
      <c r="G176" s="477">
        <v>0</v>
      </c>
      <c r="H176" s="477">
        <v>0</v>
      </c>
      <c r="I176" s="112">
        <f>E176+F176-G176-H176</f>
        <v>0</v>
      </c>
      <c r="J176" s="437"/>
    </row>
    <row r="177" spans="1:10" ht="12.75" customHeight="1" x14ac:dyDescent="0.2">
      <c r="A177" s="113" t="s">
        <v>166</v>
      </c>
      <c r="B177" s="836" t="s">
        <v>396</v>
      </c>
      <c r="C177" s="837"/>
      <c r="D177" s="838"/>
      <c r="E177" s="478">
        <v>8524763.3900000006</v>
      </c>
      <c r="F177" s="114">
        <v>5258855.6900000004</v>
      </c>
      <c r="G177" s="114">
        <v>17280.73</v>
      </c>
      <c r="H177" s="114">
        <v>5025773.58</v>
      </c>
      <c r="I177" s="479">
        <f>E177+F177-G177-H177</f>
        <v>8740564.7700000014</v>
      </c>
      <c r="J177" s="437"/>
    </row>
    <row r="178" spans="1:10" ht="12.75" customHeight="1" x14ac:dyDescent="0.2">
      <c r="A178" s="113"/>
      <c r="B178" s="839" t="s">
        <v>409</v>
      </c>
      <c r="C178" s="840"/>
      <c r="D178" s="841"/>
      <c r="E178" s="115">
        <v>0</v>
      </c>
      <c r="F178" s="114">
        <v>0</v>
      </c>
      <c r="G178" s="114">
        <v>0</v>
      </c>
      <c r="H178" s="114">
        <v>0</v>
      </c>
      <c r="I178" s="114">
        <f>E178+F178-G178-H178</f>
        <v>0</v>
      </c>
      <c r="J178" s="437"/>
    </row>
    <row r="179" spans="1:10" ht="13.5" customHeight="1" thickBot="1" x14ac:dyDescent="0.25">
      <c r="A179" s="116" t="s">
        <v>168</v>
      </c>
      <c r="B179" s="836" t="s">
        <v>238</v>
      </c>
      <c r="C179" s="837"/>
      <c r="D179" s="838"/>
      <c r="E179" s="478">
        <v>9288045.4100000001</v>
      </c>
      <c r="F179" s="114">
        <v>9986298.5800000001</v>
      </c>
      <c r="G179" s="114">
        <v>57605.120000000003</v>
      </c>
      <c r="H179" s="114">
        <v>9230440.2899999991</v>
      </c>
      <c r="I179" s="477">
        <f>E179+F179-G179-H179</f>
        <v>9986298.5800000019</v>
      </c>
      <c r="J179" s="437"/>
    </row>
    <row r="180" spans="1:10" ht="13.5" thickBot="1" x14ac:dyDescent="0.25">
      <c r="A180" s="830" t="s">
        <v>140</v>
      </c>
      <c r="B180" s="831"/>
      <c r="C180" s="831"/>
      <c r="D180" s="832"/>
      <c r="E180" s="480">
        <f>E175+E177+E179</f>
        <v>17812808.800000001</v>
      </c>
      <c r="F180" s="480">
        <f>F175+F177+F179</f>
        <v>15245154.27</v>
      </c>
      <c r="G180" s="480">
        <f>G175+G177+G179</f>
        <v>74885.850000000006</v>
      </c>
      <c r="H180" s="480">
        <f>H175+H177+H179</f>
        <v>14256213.869999999</v>
      </c>
      <c r="I180" s="481">
        <f>I175+I177+I179</f>
        <v>18726863.350000001</v>
      </c>
      <c r="J180" s="437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437"/>
    </row>
    <row r="182" spans="1:10" x14ac:dyDescent="0.2">
      <c r="A182" s="223" t="s">
        <v>385</v>
      </c>
      <c r="B182" s="23"/>
      <c r="C182" s="23"/>
      <c r="D182" s="23"/>
      <c r="E182" s="23"/>
      <c r="F182" s="23"/>
      <c r="G182" s="23"/>
      <c r="H182" s="23"/>
      <c r="I182" s="23"/>
      <c r="J182" s="437"/>
    </row>
    <row r="183" spans="1:10" x14ac:dyDescent="0.2">
      <c r="A183" s="223" t="s">
        <v>386</v>
      </c>
      <c r="B183" s="23"/>
      <c r="C183" s="23"/>
      <c r="D183" s="23"/>
      <c r="E183" s="23"/>
      <c r="F183" s="23"/>
      <c r="G183" s="23"/>
      <c r="H183" s="23"/>
      <c r="I183" s="23"/>
      <c r="J183" s="437"/>
    </row>
    <row r="184" spans="1:10" x14ac:dyDescent="0.2">
      <c r="A184" s="437"/>
      <c r="B184" s="437"/>
      <c r="C184" s="437"/>
      <c r="D184" s="437"/>
      <c r="E184" s="437"/>
      <c r="F184" s="437"/>
      <c r="G184" s="437"/>
      <c r="H184" s="437"/>
      <c r="I184" s="437"/>
      <c r="J184" s="437"/>
    </row>
    <row r="185" spans="1:10" ht="15" x14ac:dyDescent="0.2">
      <c r="A185" s="797" t="s">
        <v>322</v>
      </c>
      <c r="B185" s="797"/>
      <c r="C185" s="797"/>
      <c r="D185" s="797"/>
      <c r="E185" s="797"/>
      <c r="F185" s="797"/>
      <c r="G185" s="797"/>
      <c r="H185" s="437"/>
      <c r="I185" s="437"/>
      <c r="J185" s="437"/>
    </row>
    <row r="186" spans="1:10" ht="13.5" thickBot="1" x14ac:dyDescent="0.25">
      <c r="A186" s="117"/>
      <c r="B186" s="118"/>
      <c r="C186" s="119"/>
      <c r="D186" s="119"/>
      <c r="E186" s="119"/>
      <c r="F186" s="119"/>
      <c r="G186" s="119"/>
      <c r="H186" s="437"/>
      <c r="I186" s="437"/>
      <c r="J186" s="437"/>
    </row>
    <row r="187" spans="1:10" ht="13.5" thickBot="1" x14ac:dyDescent="0.25">
      <c r="A187" s="875" t="s">
        <v>134</v>
      </c>
      <c r="B187" s="912"/>
      <c r="C187" s="426" t="s">
        <v>239</v>
      </c>
      <c r="D187" s="249" t="s">
        <v>77</v>
      </c>
      <c r="E187" s="248" t="s">
        <v>400</v>
      </c>
      <c r="F187" s="249" t="s">
        <v>401</v>
      </c>
      <c r="G187" s="438" t="s">
        <v>266</v>
      </c>
      <c r="H187" s="437"/>
      <c r="I187" s="437"/>
      <c r="J187" s="437"/>
    </row>
    <row r="188" spans="1:10" ht="26.25" customHeight="1" x14ac:dyDescent="0.2">
      <c r="A188" s="842" t="s">
        <v>78</v>
      </c>
      <c r="B188" s="843"/>
      <c r="C188" s="120"/>
      <c r="D188" s="120"/>
      <c r="E188" s="120"/>
      <c r="F188" s="120"/>
      <c r="G188" s="482">
        <f>C188+D188-E188-F188</f>
        <v>0</v>
      </c>
      <c r="H188" s="437"/>
      <c r="I188" s="437"/>
      <c r="J188" s="437"/>
    </row>
    <row r="189" spans="1:10" ht="25.5" customHeight="1" x14ac:dyDescent="0.2">
      <c r="A189" s="686" t="s">
        <v>215</v>
      </c>
      <c r="B189" s="687"/>
      <c r="C189" s="483"/>
      <c r="D189" s="483"/>
      <c r="E189" s="483"/>
      <c r="F189" s="483"/>
      <c r="G189" s="484">
        <f t="shared" ref="G189:G196" si="10">C189+D189-E189-F189</f>
        <v>0</v>
      </c>
      <c r="H189" s="437"/>
      <c r="I189" s="437"/>
      <c r="J189" s="437"/>
    </row>
    <row r="190" spans="1:10" ht="13.5" customHeight="1" x14ac:dyDescent="0.2">
      <c r="A190" s="686" t="s">
        <v>216</v>
      </c>
      <c r="B190" s="687"/>
      <c r="C190" s="483"/>
      <c r="D190" s="483"/>
      <c r="E190" s="483"/>
      <c r="F190" s="483"/>
      <c r="G190" s="484">
        <f t="shared" si="10"/>
        <v>0</v>
      </c>
      <c r="H190" s="437"/>
      <c r="I190" s="437"/>
      <c r="J190" s="437"/>
    </row>
    <row r="191" spans="1:10" ht="13.5" customHeight="1" x14ac:dyDescent="0.2">
      <c r="A191" s="686" t="s">
        <v>217</v>
      </c>
      <c r="B191" s="687"/>
      <c r="C191" s="483"/>
      <c r="D191" s="483"/>
      <c r="E191" s="483"/>
      <c r="F191" s="483"/>
      <c r="G191" s="484">
        <f t="shared" si="10"/>
        <v>0</v>
      </c>
      <c r="H191" s="437"/>
      <c r="I191" s="437"/>
      <c r="J191" s="437"/>
    </row>
    <row r="192" spans="1:10" ht="38.25" customHeight="1" x14ac:dyDescent="0.2">
      <c r="A192" s="686" t="s">
        <v>378</v>
      </c>
      <c r="B192" s="687"/>
      <c r="C192" s="483"/>
      <c r="D192" s="483"/>
      <c r="E192" s="483"/>
      <c r="F192" s="483"/>
      <c r="G192" s="484">
        <f t="shared" si="10"/>
        <v>0</v>
      </c>
      <c r="H192" s="437"/>
      <c r="I192" s="437"/>
      <c r="J192" s="437"/>
    </row>
    <row r="193" spans="1:10" ht="32.25" customHeight="1" x14ac:dyDescent="0.2">
      <c r="A193" s="833" t="s">
        <v>218</v>
      </c>
      <c r="B193" s="687"/>
      <c r="C193" s="483"/>
      <c r="D193" s="483"/>
      <c r="E193" s="483"/>
      <c r="F193" s="483"/>
      <c r="G193" s="484">
        <f t="shared" si="10"/>
        <v>0</v>
      </c>
      <c r="H193" s="437"/>
      <c r="I193" s="437"/>
      <c r="J193" s="437"/>
    </row>
    <row r="194" spans="1:10" ht="13.5" customHeight="1" x14ac:dyDescent="0.2">
      <c r="A194" s="833" t="s">
        <v>219</v>
      </c>
      <c r="B194" s="687"/>
      <c r="C194" s="483"/>
      <c r="D194" s="483"/>
      <c r="E194" s="483"/>
      <c r="F194" s="483"/>
      <c r="G194" s="484">
        <f t="shared" si="10"/>
        <v>0</v>
      </c>
      <c r="H194" s="437"/>
      <c r="I194" s="437"/>
      <c r="J194" s="437"/>
    </row>
    <row r="195" spans="1:10" ht="24.75" customHeight="1" thickBot="1" x14ac:dyDescent="0.25">
      <c r="A195" s="833" t="s">
        <v>379</v>
      </c>
      <c r="B195" s="687"/>
      <c r="C195" s="483"/>
      <c r="D195" s="483"/>
      <c r="E195" s="483"/>
      <c r="F195" s="483"/>
      <c r="G195" s="484">
        <f t="shared" si="10"/>
        <v>0</v>
      </c>
      <c r="H195" s="437"/>
      <c r="I195" s="437"/>
      <c r="J195" s="437"/>
    </row>
    <row r="196" spans="1:10" ht="27.75" customHeight="1" thickBot="1" x14ac:dyDescent="0.25">
      <c r="A196" s="579" t="s">
        <v>410</v>
      </c>
      <c r="B196" s="689"/>
      <c r="C196" s="485"/>
      <c r="D196" s="485"/>
      <c r="E196" s="485"/>
      <c r="F196" s="485"/>
      <c r="G196" s="486">
        <f t="shared" si="10"/>
        <v>0</v>
      </c>
      <c r="H196" s="437"/>
      <c r="I196" s="437"/>
      <c r="J196" s="437"/>
    </row>
    <row r="197" spans="1:10" x14ac:dyDescent="0.2">
      <c r="A197" s="834" t="s">
        <v>380</v>
      </c>
      <c r="B197" s="835"/>
      <c r="C197" s="121">
        <f>SUM(C198:C217)</f>
        <v>3176088.5</v>
      </c>
      <c r="D197" s="121">
        <f>SUM(D198:D217)</f>
        <v>175024</v>
      </c>
      <c r="E197" s="121">
        <f>SUM(E198:E217)</f>
        <v>0</v>
      </c>
      <c r="F197" s="121">
        <f>SUM(F198:F217)</f>
        <v>0</v>
      </c>
      <c r="G197" s="487">
        <f>SUM(G198:G217)</f>
        <v>3351112.5</v>
      </c>
      <c r="H197" s="437"/>
      <c r="I197" s="437"/>
      <c r="J197" s="437"/>
    </row>
    <row r="198" spans="1:10" x14ac:dyDescent="0.2">
      <c r="A198" s="600" t="s">
        <v>0</v>
      </c>
      <c r="B198" s="688"/>
      <c r="C198" s="274">
        <v>879500</v>
      </c>
      <c r="D198" s="274"/>
      <c r="E198" s="275"/>
      <c r="F198" s="275"/>
      <c r="G198" s="122">
        <f t="shared" ref="G198:G217" si="11">C198+D198-E198-F198</f>
        <v>879500</v>
      </c>
      <c r="H198" s="437"/>
      <c r="I198" s="437"/>
      <c r="J198" s="437"/>
    </row>
    <row r="199" spans="1:10" x14ac:dyDescent="0.2">
      <c r="A199" s="600" t="s">
        <v>24</v>
      </c>
      <c r="B199" s="688"/>
      <c r="C199" s="274">
        <v>2250143.5</v>
      </c>
      <c r="D199" s="274"/>
      <c r="E199" s="275"/>
      <c r="F199" s="275"/>
      <c r="G199" s="122">
        <f t="shared" si="11"/>
        <v>2250143.5</v>
      </c>
      <c r="H199" s="437"/>
      <c r="I199" s="437"/>
      <c r="J199" s="437"/>
    </row>
    <row r="200" spans="1:10" ht="13.5" customHeight="1" x14ac:dyDescent="0.2">
      <c r="A200" s="600" t="s">
        <v>1</v>
      </c>
      <c r="B200" s="688"/>
      <c r="C200" s="274"/>
      <c r="D200" s="274"/>
      <c r="E200" s="275"/>
      <c r="F200" s="275"/>
      <c r="G200" s="122">
        <f t="shared" si="11"/>
        <v>0</v>
      </c>
      <c r="H200" s="437"/>
      <c r="I200" s="437"/>
      <c r="J200" s="437"/>
    </row>
    <row r="201" spans="1:10" ht="43.5" hidden="1" customHeight="1" x14ac:dyDescent="0.2">
      <c r="A201" s="701" t="s">
        <v>411</v>
      </c>
      <c r="B201" s="688"/>
      <c r="C201" s="274"/>
      <c r="D201" s="274"/>
      <c r="E201" s="275"/>
      <c r="F201" s="275"/>
      <c r="G201" s="122">
        <f t="shared" si="11"/>
        <v>0</v>
      </c>
      <c r="H201" s="437"/>
      <c r="I201" s="437"/>
      <c r="J201" s="437"/>
    </row>
    <row r="202" spans="1:10" ht="12.75" hidden="1" customHeight="1" x14ac:dyDescent="0.2">
      <c r="A202" s="675" t="s">
        <v>2</v>
      </c>
      <c r="B202" s="688"/>
      <c r="C202" s="274"/>
      <c r="D202" s="274"/>
      <c r="E202" s="275"/>
      <c r="F202" s="275"/>
      <c r="G202" s="122">
        <f t="shared" si="11"/>
        <v>0</v>
      </c>
      <c r="H202" s="437"/>
      <c r="I202" s="437"/>
      <c r="J202" s="437"/>
    </row>
    <row r="203" spans="1:10" ht="12.75" hidden="1" customHeight="1" x14ac:dyDescent="0.2">
      <c r="A203" s="675" t="s">
        <v>3</v>
      </c>
      <c r="B203" s="688"/>
      <c r="C203" s="274"/>
      <c r="D203" s="274"/>
      <c r="E203" s="275"/>
      <c r="F203" s="275"/>
      <c r="G203" s="122">
        <f t="shared" si="11"/>
        <v>0</v>
      </c>
      <c r="H203" s="437"/>
      <c r="I203" s="437"/>
      <c r="J203" s="437"/>
    </row>
    <row r="204" spans="1:10" ht="12.75" hidden="1" customHeight="1" x14ac:dyDescent="0.2">
      <c r="A204" s="675" t="s">
        <v>4</v>
      </c>
      <c r="B204" s="688"/>
      <c r="C204" s="274"/>
      <c r="D204" s="274"/>
      <c r="E204" s="275"/>
      <c r="F204" s="275"/>
      <c r="G204" s="122">
        <f t="shared" si="11"/>
        <v>0</v>
      </c>
      <c r="H204" s="437"/>
      <c r="I204" s="437"/>
      <c r="J204" s="437"/>
    </row>
    <row r="205" spans="1:10" ht="27" hidden="1" customHeight="1" x14ac:dyDescent="0.2">
      <c r="A205" s="675" t="s">
        <v>5</v>
      </c>
      <c r="B205" s="688"/>
      <c r="C205" s="274"/>
      <c r="D205" s="274"/>
      <c r="E205" s="275"/>
      <c r="F205" s="275"/>
      <c r="G205" s="122">
        <f t="shared" si="11"/>
        <v>0</v>
      </c>
      <c r="H205" s="437"/>
      <c r="I205" s="437"/>
      <c r="J205" s="437"/>
    </row>
    <row r="206" spans="1:10" ht="12.75" hidden="1" customHeight="1" x14ac:dyDescent="0.2">
      <c r="A206" s="675" t="s">
        <v>6</v>
      </c>
      <c r="B206" s="688"/>
      <c r="C206" s="274"/>
      <c r="D206" s="274"/>
      <c r="E206" s="275"/>
      <c r="F206" s="275"/>
      <c r="G206" s="122">
        <f t="shared" si="11"/>
        <v>0</v>
      </c>
      <c r="H206" s="437"/>
      <c r="I206" s="437"/>
      <c r="J206" s="437"/>
    </row>
    <row r="207" spans="1:10" ht="12.75" hidden="1" customHeight="1" x14ac:dyDescent="0.2">
      <c r="A207" s="675" t="s">
        <v>7</v>
      </c>
      <c r="B207" s="688"/>
      <c r="C207" s="274"/>
      <c r="D207" s="274"/>
      <c r="E207" s="275"/>
      <c r="F207" s="275"/>
      <c r="G207" s="122">
        <f t="shared" si="11"/>
        <v>0</v>
      </c>
      <c r="H207" s="437"/>
      <c r="I207" s="437"/>
      <c r="J207" s="437"/>
    </row>
    <row r="208" spans="1:10" ht="12.75" hidden="1" customHeight="1" x14ac:dyDescent="0.2">
      <c r="A208" s="675" t="s">
        <v>8</v>
      </c>
      <c r="B208" s="688"/>
      <c r="C208" s="274"/>
      <c r="D208" s="274"/>
      <c r="E208" s="275"/>
      <c r="F208" s="275"/>
      <c r="G208" s="122">
        <f t="shared" si="11"/>
        <v>0</v>
      </c>
      <c r="H208" s="437"/>
      <c r="I208" s="437"/>
      <c r="J208" s="437"/>
    </row>
    <row r="209" spans="1:10" ht="12.75" hidden="1" customHeight="1" x14ac:dyDescent="0.2">
      <c r="A209" s="675" t="s">
        <v>9</v>
      </c>
      <c r="B209" s="688"/>
      <c r="C209" s="274"/>
      <c r="D209" s="274"/>
      <c r="E209" s="275"/>
      <c r="F209" s="275"/>
      <c r="G209" s="122">
        <f t="shared" si="11"/>
        <v>0</v>
      </c>
      <c r="H209" s="437"/>
      <c r="I209" s="437"/>
      <c r="J209" s="437"/>
    </row>
    <row r="210" spans="1:10" ht="12.75" hidden="1" customHeight="1" x14ac:dyDescent="0.2">
      <c r="A210" s="675" t="s">
        <v>10</v>
      </c>
      <c r="B210" s="688"/>
      <c r="C210" s="274"/>
      <c r="D210" s="274"/>
      <c r="E210" s="275"/>
      <c r="F210" s="275"/>
      <c r="G210" s="122">
        <f t="shared" si="11"/>
        <v>0</v>
      </c>
      <c r="H210" s="437"/>
      <c r="I210" s="437"/>
      <c r="J210" s="437"/>
    </row>
    <row r="211" spans="1:10" ht="12.75" hidden="1" customHeight="1" x14ac:dyDescent="0.2">
      <c r="A211" s="690" t="s">
        <v>16</v>
      </c>
      <c r="B211" s="688"/>
      <c r="C211" s="274"/>
      <c r="D211" s="274"/>
      <c r="E211" s="275"/>
      <c r="F211" s="275"/>
      <c r="G211" s="122">
        <f>C211+D211-E211-F211</f>
        <v>0</v>
      </c>
      <c r="H211" s="437"/>
      <c r="I211" s="437"/>
      <c r="J211" s="437"/>
    </row>
    <row r="212" spans="1:10" ht="12.75" hidden="1" customHeight="1" x14ac:dyDescent="0.2">
      <c r="A212" s="690" t="s">
        <v>17</v>
      </c>
      <c r="B212" s="688"/>
      <c r="C212" s="274"/>
      <c r="D212" s="274"/>
      <c r="E212" s="275"/>
      <c r="F212" s="275"/>
      <c r="G212" s="122">
        <f>C212+D212-E212-F212</f>
        <v>0</v>
      </c>
      <c r="H212" s="437"/>
      <c r="I212" s="437"/>
      <c r="J212" s="437"/>
    </row>
    <row r="213" spans="1:10" ht="27.75" hidden="1" customHeight="1" x14ac:dyDescent="0.2">
      <c r="A213" s="698" t="s">
        <v>18</v>
      </c>
      <c r="B213" s="688"/>
      <c r="C213" s="274"/>
      <c r="D213" s="274"/>
      <c r="E213" s="275"/>
      <c r="F213" s="275"/>
      <c r="G213" s="122">
        <f t="shared" si="11"/>
        <v>0</v>
      </c>
      <c r="H213" s="437"/>
      <c r="I213" s="437"/>
      <c r="J213" s="437"/>
    </row>
    <row r="214" spans="1:10" ht="26.25" hidden="1" customHeight="1" x14ac:dyDescent="0.2">
      <c r="A214" s="698" t="s">
        <v>19</v>
      </c>
      <c r="B214" s="688"/>
      <c r="C214" s="274"/>
      <c r="D214" s="274"/>
      <c r="E214" s="275"/>
      <c r="F214" s="275"/>
      <c r="G214" s="122">
        <f t="shared" si="11"/>
        <v>0</v>
      </c>
      <c r="H214" s="437"/>
      <c r="I214" s="437"/>
      <c r="J214" s="437"/>
    </row>
    <row r="215" spans="1:10" ht="12.75" hidden="1" customHeight="1" x14ac:dyDescent="0.2">
      <c r="A215" s="690" t="s">
        <v>352</v>
      </c>
      <c r="B215" s="688"/>
      <c r="C215" s="274"/>
      <c r="D215" s="274"/>
      <c r="E215" s="275"/>
      <c r="F215" s="275"/>
      <c r="G215" s="122">
        <f t="shared" si="11"/>
        <v>0</v>
      </c>
      <c r="H215" s="437"/>
      <c r="I215" s="437"/>
      <c r="J215" s="437"/>
    </row>
    <row r="216" spans="1:10" ht="12.75" hidden="1" customHeight="1" x14ac:dyDescent="0.2">
      <c r="A216" s="690" t="s">
        <v>20</v>
      </c>
      <c r="B216" s="688"/>
      <c r="C216" s="274"/>
      <c r="D216" s="274"/>
      <c r="E216" s="275"/>
      <c r="F216" s="275"/>
      <c r="G216" s="122">
        <f t="shared" si="11"/>
        <v>0</v>
      </c>
      <c r="H216" s="437"/>
      <c r="I216" s="437"/>
      <c r="J216" s="437"/>
    </row>
    <row r="217" spans="1:10" ht="13.5" thickBot="1" x14ac:dyDescent="0.25">
      <c r="A217" s="702" t="s">
        <v>262</v>
      </c>
      <c r="B217" s="703"/>
      <c r="C217" s="276">
        <v>46445</v>
      </c>
      <c r="D217" s="276">
        <v>175024</v>
      </c>
      <c r="E217" s="277"/>
      <c r="F217" s="277"/>
      <c r="G217" s="124">
        <f t="shared" si="11"/>
        <v>221469</v>
      </c>
      <c r="H217" s="437"/>
      <c r="I217" s="437"/>
      <c r="J217" s="437"/>
    </row>
    <row r="218" spans="1:10" ht="13.5" thickBot="1" x14ac:dyDescent="0.25">
      <c r="A218" s="699" t="s">
        <v>34</v>
      </c>
      <c r="B218" s="919"/>
      <c r="C218" s="488">
        <f>SUM(C188:C197)</f>
        <v>3176088.5</v>
      </c>
      <c r="D218" s="488">
        <f>SUM(D188:D197)</f>
        <v>175024</v>
      </c>
      <c r="E218" s="488">
        <f>SUM(E188:E197)</f>
        <v>0</v>
      </c>
      <c r="F218" s="488">
        <f>SUM(F188:F197)</f>
        <v>0</v>
      </c>
      <c r="G218" s="489">
        <f>SUM(G188:G197)</f>
        <v>3351112.5</v>
      </c>
      <c r="H218" s="437"/>
      <c r="I218" s="437"/>
      <c r="J218" s="437"/>
    </row>
    <row r="219" spans="1:10" x14ac:dyDescent="0.2">
      <c r="A219" s="23"/>
      <c r="B219" s="23"/>
      <c r="C219" s="23"/>
      <c r="D219" s="23"/>
      <c r="E219" s="23"/>
      <c r="F219" s="23"/>
      <c r="G219" s="23"/>
      <c r="H219" s="437"/>
      <c r="I219" s="437"/>
      <c r="J219" s="437"/>
    </row>
    <row r="220" spans="1:10" x14ac:dyDescent="0.2">
      <c r="A220" s="224"/>
      <c r="B220" s="224"/>
      <c r="C220" s="224"/>
      <c r="D220" s="224"/>
      <c r="E220" s="224"/>
      <c r="F220" s="224"/>
      <c r="G220" s="224"/>
      <c r="H220" s="437"/>
      <c r="I220" s="437"/>
      <c r="J220" s="437"/>
    </row>
    <row r="221" spans="1:10" ht="15" customHeight="1" x14ac:dyDescent="0.2">
      <c r="A221" s="902" t="s">
        <v>368</v>
      </c>
      <c r="B221" s="902"/>
      <c r="C221" s="902"/>
      <c r="D221" s="918"/>
      <c r="E221" s="874"/>
      <c r="F221" s="437"/>
      <c r="G221" s="437"/>
      <c r="H221" s="437"/>
      <c r="I221" s="437"/>
      <c r="J221" s="437"/>
    </row>
    <row r="222" spans="1:10" ht="13.5" thickBot="1" x14ac:dyDescent="0.25">
      <c r="A222" s="225"/>
      <c r="B222" s="225"/>
      <c r="C222" s="225"/>
      <c r="D222" s="437"/>
      <c r="E222" s="437"/>
      <c r="F222" s="437"/>
      <c r="G222" s="437"/>
      <c r="H222" s="437"/>
      <c r="I222" s="437"/>
      <c r="J222" s="437"/>
    </row>
    <row r="223" spans="1:10" ht="13.5" thickBot="1" x14ac:dyDescent="0.25">
      <c r="A223" s="699" t="s">
        <v>111</v>
      </c>
      <c r="B223" s="792"/>
      <c r="C223" s="425" t="s">
        <v>157</v>
      </c>
      <c r="D223" s="125" t="s">
        <v>158</v>
      </c>
      <c r="E223" s="437"/>
      <c r="F223" s="437"/>
      <c r="G223" s="437"/>
      <c r="H223" s="437"/>
      <c r="I223" s="437"/>
      <c r="J223" s="437"/>
    </row>
    <row r="224" spans="1:10" ht="13.5" thickBot="1" x14ac:dyDescent="0.25">
      <c r="A224" s="699" t="s">
        <v>311</v>
      </c>
      <c r="B224" s="792"/>
      <c r="C224" s="126">
        <f>SUM(C225:C227)</f>
        <v>0</v>
      </c>
      <c r="D224" s="126">
        <f>SUM(D225:D227)</f>
        <v>0</v>
      </c>
      <c r="E224" s="437"/>
      <c r="F224" s="437"/>
      <c r="G224" s="437"/>
      <c r="H224" s="437"/>
      <c r="I224" s="437"/>
      <c r="J224" s="437"/>
    </row>
    <row r="225" spans="1:10" ht="12.75" customHeight="1" x14ac:dyDescent="0.2">
      <c r="A225" s="793" t="s">
        <v>263</v>
      </c>
      <c r="B225" s="794"/>
      <c r="C225" s="127">
        <v>0</v>
      </c>
      <c r="D225" s="128">
        <v>0</v>
      </c>
      <c r="E225" s="437"/>
      <c r="F225" s="437"/>
      <c r="G225" s="437"/>
      <c r="H225" s="437"/>
      <c r="I225" s="437"/>
      <c r="J225" s="437"/>
    </row>
    <row r="226" spans="1:10" x14ac:dyDescent="0.2">
      <c r="A226" s="795" t="s">
        <v>264</v>
      </c>
      <c r="B226" s="796"/>
      <c r="C226" s="129">
        <v>0</v>
      </c>
      <c r="D226" s="130">
        <v>0</v>
      </c>
      <c r="E226" s="437"/>
      <c r="F226" s="437"/>
      <c r="G226" s="437"/>
      <c r="H226" s="437"/>
      <c r="I226" s="437"/>
      <c r="J226" s="437"/>
    </row>
    <row r="227" spans="1:10" ht="13.5" thickBot="1" x14ac:dyDescent="0.25">
      <c r="A227" s="790" t="s">
        <v>265</v>
      </c>
      <c r="B227" s="791"/>
      <c r="C227" s="129">
        <v>0</v>
      </c>
      <c r="D227" s="130">
        <v>0</v>
      </c>
      <c r="E227" s="437"/>
      <c r="F227" s="437"/>
      <c r="G227" s="437"/>
      <c r="H227" s="437"/>
      <c r="I227" s="437"/>
      <c r="J227" s="437"/>
    </row>
    <row r="228" spans="1:10" ht="26.25" customHeight="1" thickBot="1" x14ac:dyDescent="0.25">
      <c r="A228" s="699" t="s">
        <v>312</v>
      </c>
      <c r="B228" s="792"/>
      <c r="C228" s="131">
        <f>SUM(C229:C231)</f>
        <v>100765</v>
      </c>
      <c r="D228" s="126">
        <f>SUM(D229:D231)</f>
        <v>100765</v>
      </c>
      <c r="E228" s="437"/>
      <c r="F228" s="437"/>
      <c r="G228" s="437"/>
      <c r="H228" s="437"/>
      <c r="I228" s="437"/>
      <c r="J228" s="437"/>
    </row>
    <row r="229" spans="1:10" ht="12.75" customHeight="1" x14ac:dyDescent="0.2">
      <c r="A229" s="793" t="s">
        <v>263</v>
      </c>
      <c r="B229" s="794"/>
      <c r="C229" s="127">
        <v>0</v>
      </c>
      <c r="D229" s="128">
        <v>100765</v>
      </c>
      <c r="E229" s="437"/>
      <c r="F229" s="437"/>
      <c r="G229" s="437"/>
      <c r="H229" s="437"/>
      <c r="I229" s="437"/>
      <c r="J229" s="437"/>
    </row>
    <row r="230" spans="1:10" x14ac:dyDescent="0.2">
      <c r="A230" s="795" t="s">
        <v>264</v>
      </c>
      <c r="B230" s="796"/>
      <c r="C230" s="129">
        <v>100765</v>
      </c>
      <c r="D230" s="130">
        <v>0</v>
      </c>
      <c r="E230" s="437"/>
      <c r="F230" s="437"/>
      <c r="G230" s="437"/>
      <c r="H230" s="437"/>
      <c r="I230" s="437"/>
      <c r="J230" s="437"/>
    </row>
    <row r="231" spans="1:10" ht="13.5" thickBot="1" x14ac:dyDescent="0.25">
      <c r="A231" s="790" t="s">
        <v>265</v>
      </c>
      <c r="B231" s="791"/>
      <c r="C231" s="129">
        <v>0</v>
      </c>
      <c r="D231" s="130">
        <v>0</v>
      </c>
      <c r="E231" s="437"/>
      <c r="F231" s="437"/>
      <c r="G231" s="437"/>
      <c r="H231" s="437"/>
      <c r="I231" s="437"/>
      <c r="J231" s="437"/>
    </row>
    <row r="232" spans="1:10" ht="26.25" customHeight="1" thickBot="1" x14ac:dyDescent="0.25">
      <c r="A232" s="699" t="s">
        <v>313</v>
      </c>
      <c r="B232" s="792"/>
      <c r="C232" s="490">
        <f>SUM(C233:C235)</f>
        <v>0</v>
      </c>
      <c r="D232" s="491">
        <f>SUM(D233:D235)</f>
        <v>0</v>
      </c>
      <c r="E232" s="437"/>
      <c r="F232" s="437"/>
      <c r="G232" s="437"/>
      <c r="H232" s="437"/>
      <c r="I232" s="437"/>
      <c r="J232" s="437"/>
    </row>
    <row r="233" spans="1:10" ht="12.75" customHeight="1" x14ac:dyDescent="0.2">
      <c r="A233" s="793" t="s">
        <v>263</v>
      </c>
      <c r="B233" s="794"/>
      <c r="C233" s="127">
        <v>0</v>
      </c>
      <c r="D233" s="128">
        <v>0</v>
      </c>
      <c r="E233" s="437"/>
      <c r="F233" s="437"/>
      <c r="G233" s="437"/>
      <c r="H233" s="437"/>
      <c r="I233" s="437"/>
      <c r="J233" s="437"/>
    </row>
    <row r="234" spans="1:10" x14ac:dyDescent="0.2">
      <c r="A234" s="795" t="s">
        <v>264</v>
      </c>
      <c r="B234" s="796"/>
      <c r="C234" s="129">
        <v>0</v>
      </c>
      <c r="D234" s="130">
        <v>0</v>
      </c>
      <c r="E234" s="437"/>
      <c r="F234" s="437"/>
      <c r="G234" s="437"/>
      <c r="H234" s="437"/>
      <c r="I234" s="437"/>
      <c r="J234" s="437"/>
    </row>
    <row r="235" spans="1:10" ht="13.5" thickBot="1" x14ac:dyDescent="0.25">
      <c r="A235" s="790" t="s">
        <v>265</v>
      </c>
      <c r="B235" s="791"/>
      <c r="C235" s="129">
        <v>0</v>
      </c>
      <c r="D235" s="130">
        <v>0</v>
      </c>
      <c r="E235" s="437"/>
      <c r="F235" s="437"/>
      <c r="G235" s="437"/>
      <c r="H235" s="437"/>
      <c r="I235" s="437"/>
      <c r="J235" s="437"/>
    </row>
    <row r="236" spans="1:10" ht="13.5" thickBot="1" x14ac:dyDescent="0.25">
      <c r="A236" s="699" t="s">
        <v>21</v>
      </c>
      <c r="B236" s="792"/>
      <c r="C236" s="492">
        <f>C228+C232+C224</f>
        <v>100765</v>
      </c>
      <c r="D236" s="492">
        <f>D228+D232+D224</f>
        <v>100765</v>
      </c>
      <c r="E236" s="437"/>
      <c r="F236" s="437"/>
      <c r="G236" s="437"/>
      <c r="H236" s="437"/>
      <c r="I236" s="437"/>
      <c r="J236" s="437"/>
    </row>
    <row r="237" spans="1:10" x14ac:dyDescent="0.2">
      <c r="A237" s="437"/>
      <c r="B237" s="437"/>
      <c r="C237" s="437"/>
      <c r="D237" s="437"/>
      <c r="E237" s="437"/>
      <c r="F237" s="437"/>
      <c r="G237" s="437"/>
      <c r="H237" s="437"/>
      <c r="I237" s="437"/>
      <c r="J237" s="437"/>
    </row>
    <row r="238" spans="1:10" x14ac:dyDescent="0.2">
      <c r="A238" s="437"/>
      <c r="B238" s="437"/>
      <c r="C238" s="437"/>
      <c r="D238" s="437"/>
      <c r="E238" s="437"/>
      <c r="F238" s="437"/>
      <c r="G238" s="437"/>
      <c r="H238" s="437"/>
      <c r="I238" s="437"/>
      <c r="J238" s="437"/>
    </row>
    <row r="239" spans="1:10" ht="60.75" customHeight="1" x14ac:dyDescent="0.2">
      <c r="A239" s="711" t="s">
        <v>361</v>
      </c>
      <c r="B239" s="711"/>
      <c r="C239" s="711"/>
      <c r="D239" s="712"/>
      <c r="E239" s="437"/>
      <c r="F239" s="437"/>
      <c r="G239" s="437"/>
      <c r="H239" s="437"/>
      <c r="I239" s="437"/>
      <c r="J239" s="437"/>
    </row>
    <row r="240" spans="1:10" ht="13.5" thickBot="1" x14ac:dyDescent="0.25">
      <c r="A240" s="132"/>
      <c r="B240" s="132"/>
      <c r="C240" s="132"/>
      <c r="D240" s="437"/>
      <c r="E240" s="437"/>
      <c r="F240" s="437"/>
      <c r="G240" s="437"/>
      <c r="H240" s="437"/>
      <c r="I240" s="437"/>
      <c r="J240" s="437"/>
    </row>
    <row r="241" spans="1:10" ht="13.5" thickBot="1" x14ac:dyDescent="0.25">
      <c r="A241" s="622" t="s">
        <v>84</v>
      </c>
      <c r="B241" s="623"/>
      <c r="C241" s="96" t="s">
        <v>239</v>
      </c>
      <c r="D241" s="133" t="s">
        <v>266</v>
      </c>
      <c r="E241" s="437"/>
      <c r="F241" s="437"/>
      <c r="G241" s="437"/>
      <c r="H241" s="437"/>
      <c r="I241" s="437"/>
      <c r="J241" s="437"/>
    </row>
    <row r="242" spans="1:10" ht="25.5" customHeight="1" x14ac:dyDescent="0.2">
      <c r="A242" s="812" t="s">
        <v>267</v>
      </c>
      <c r="B242" s="813"/>
      <c r="C242" s="134">
        <v>0</v>
      </c>
      <c r="D242" s="135">
        <v>0</v>
      </c>
      <c r="E242" s="437"/>
      <c r="F242" s="437"/>
      <c r="G242" s="437"/>
      <c r="H242" s="437"/>
      <c r="I242" s="437"/>
      <c r="J242" s="437"/>
    </row>
    <row r="243" spans="1:10" ht="26.25" customHeight="1" thickBot="1" x14ac:dyDescent="0.25">
      <c r="A243" s="804" t="s">
        <v>268</v>
      </c>
      <c r="B243" s="635"/>
      <c r="C243" s="136">
        <v>0</v>
      </c>
      <c r="D243" s="137">
        <v>0</v>
      </c>
      <c r="E243" s="437"/>
      <c r="F243" s="437"/>
      <c r="G243" s="437"/>
      <c r="H243" s="437"/>
      <c r="I243" s="437"/>
      <c r="J243" s="437"/>
    </row>
    <row r="244" spans="1:10" ht="13.5" thickBot="1" x14ac:dyDescent="0.25">
      <c r="A244" s="808" t="s">
        <v>34</v>
      </c>
      <c r="B244" s="809"/>
      <c r="C244" s="493">
        <f>SUM(C242:C243)</f>
        <v>0</v>
      </c>
      <c r="D244" s="494">
        <f>SUM(D242:D243)</f>
        <v>0</v>
      </c>
      <c r="E244" s="437"/>
      <c r="F244" s="437"/>
      <c r="G244" s="437"/>
      <c r="H244" s="437"/>
      <c r="I244" s="437"/>
      <c r="J244" s="437"/>
    </row>
    <row r="245" spans="1:10" x14ac:dyDescent="0.2">
      <c r="A245" s="437"/>
      <c r="B245" s="437"/>
      <c r="C245" s="437"/>
      <c r="D245" s="437"/>
      <c r="E245" s="437"/>
      <c r="F245" s="437"/>
      <c r="G245" s="437"/>
      <c r="H245" s="437"/>
      <c r="I245" s="437"/>
      <c r="J245" s="437"/>
    </row>
    <row r="246" spans="1:10" x14ac:dyDescent="0.2">
      <c r="A246" s="437"/>
      <c r="B246" s="437"/>
      <c r="C246" s="437"/>
      <c r="D246" s="437"/>
      <c r="E246" s="437"/>
      <c r="F246" s="437"/>
      <c r="G246" s="437"/>
      <c r="H246" s="437"/>
      <c r="I246" s="437"/>
      <c r="J246" s="437"/>
    </row>
    <row r="247" spans="1:10" x14ac:dyDescent="0.2">
      <c r="A247" s="437"/>
      <c r="B247" s="437"/>
      <c r="C247" s="437"/>
      <c r="D247" s="437"/>
      <c r="E247" s="437"/>
      <c r="F247" s="437"/>
      <c r="G247" s="437"/>
      <c r="H247" s="437"/>
      <c r="I247" s="437"/>
      <c r="J247" s="437"/>
    </row>
    <row r="248" spans="1:10" x14ac:dyDescent="0.2">
      <c r="A248" s="437"/>
      <c r="B248" s="437"/>
      <c r="C248" s="437"/>
      <c r="D248" s="437"/>
      <c r="E248" s="437"/>
      <c r="F248" s="437"/>
      <c r="G248" s="437"/>
      <c r="H248" s="437"/>
      <c r="I248" s="437"/>
      <c r="J248" s="437"/>
    </row>
    <row r="249" spans="1:10" x14ac:dyDescent="0.2">
      <c r="A249" s="437"/>
      <c r="B249" s="437"/>
      <c r="C249" s="437"/>
      <c r="D249" s="437"/>
      <c r="E249" s="437"/>
      <c r="F249" s="437"/>
      <c r="G249" s="437"/>
      <c r="H249" s="437"/>
      <c r="I249" s="437"/>
      <c r="J249" s="437"/>
    </row>
    <row r="250" spans="1:10" ht="15" customHeight="1" x14ac:dyDescent="0.2">
      <c r="A250" s="803" t="s">
        <v>321</v>
      </c>
      <c r="B250" s="803"/>
      <c r="C250" s="803"/>
      <c r="D250" s="803"/>
      <c r="E250" s="803"/>
      <c r="F250" s="437"/>
      <c r="G250" s="437"/>
      <c r="H250" s="437"/>
      <c r="I250" s="437"/>
      <c r="J250" s="437"/>
    </row>
    <row r="251" spans="1:10" ht="13.5" thickBot="1" x14ac:dyDescent="0.25">
      <c r="A251" s="145"/>
      <c r="B251" s="145"/>
      <c r="C251" s="145"/>
      <c r="D251" s="145"/>
      <c r="E251" s="145"/>
      <c r="F251" s="437"/>
      <c r="G251" s="437"/>
      <c r="H251" s="437"/>
      <c r="I251" s="437"/>
      <c r="J251" s="437"/>
    </row>
    <row r="252" spans="1:10" ht="26.25" thickBot="1" x14ac:dyDescent="0.25">
      <c r="A252" s="244" t="s">
        <v>269</v>
      </c>
      <c r="B252" s="805" t="s">
        <v>106</v>
      </c>
      <c r="C252" s="700"/>
      <c r="D252" s="805" t="s">
        <v>270</v>
      </c>
      <c r="E252" s="700"/>
      <c r="F252" s="437"/>
      <c r="G252" s="437"/>
      <c r="H252" s="437"/>
      <c r="I252" s="437"/>
      <c r="J252" s="437"/>
    </row>
    <row r="253" spans="1:10" ht="13.5" thickBot="1" x14ac:dyDescent="0.25">
      <c r="A253" s="495"/>
      <c r="B253" s="138" t="s">
        <v>272</v>
      </c>
      <c r="C253" s="496" t="s">
        <v>273</v>
      </c>
      <c r="D253" s="497" t="s">
        <v>274</v>
      </c>
      <c r="E253" s="496" t="s">
        <v>275</v>
      </c>
      <c r="F253" s="437"/>
      <c r="G253" s="437"/>
      <c r="H253" s="437"/>
      <c r="I253" s="437"/>
      <c r="J253" s="437"/>
    </row>
    <row r="254" spans="1:10" ht="13.5" thickBot="1" x14ac:dyDescent="0.25">
      <c r="A254" s="139" t="s">
        <v>271</v>
      </c>
      <c r="B254" s="805"/>
      <c r="C254" s="806"/>
      <c r="D254" s="806"/>
      <c r="E254" s="807"/>
      <c r="F254" s="437"/>
      <c r="G254" s="437"/>
      <c r="H254" s="437"/>
      <c r="I254" s="437"/>
      <c r="J254" s="437"/>
    </row>
    <row r="255" spans="1:10" x14ac:dyDescent="0.2">
      <c r="A255" s="140" t="s">
        <v>276</v>
      </c>
      <c r="B255" s="141">
        <v>0</v>
      </c>
      <c r="C255" s="141">
        <v>0</v>
      </c>
      <c r="D255" s="498">
        <v>0</v>
      </c>
      <c r="E255" s="141">
        <v>0</v>
      </c>
      <c r="F255" s="437"/>
      <c r="G255" s="437"/>
      <c r="H255" s="437"/>
      <c r="I255" s="437"/>
      <c r="J255" s="437"/>
    </row>
    <row r="256" spans="1:10" ht="25.5" x14ac:dyDescent="0.2">
      <c r="A256" s="140" t="s">
        <v>277</v>
      </c>
      <c r="B256" s="141">
        <v>0</v>
      </c>
      <c r="C256" s="141">
        <v>0</v>
      </c>
      <c r="D256" s="498">
        <v>0</v>
      </c>
      <c r="E256" s="141">
        <v>0</v>
      </c>
      <c r="F256" s="437"/>
      <c r="G256" s="437"/>
      <c r="H256" s="437"/>
      <c r="I256" s="437"/>
      <c r="J256" s="437"/>
    </row>
    <row r="257" spans="1:10" x14ac:dyDescent="0.2">
      <c r="A257" s="140" t="s">
        <v>278</v>
      </c>
      <c r="B257" s="141">
        <v>0</v>
      </c>
      <c r="C257" s="141">
        <v>0</v>
      </c>
      <c r="D257" s="498">
        <v>0</v>
      </c>
      <c r="E257" s="141">
        <v>0</v>
      </c>
      <c r="F257" s="437"/>
      <c r="G257" s="437"/>
      <c r="H257" s="437"/>
      <c r="I257" s="437"/>
      <c r="J257" s="437"/>
    </row>
    <row r="258" spans="1:10" x14ac:dyDescent="0.2">
      <c r="A258" s="140" t="s">
        <v>362</v>
      </c>
      <c r="B258" s="142">
        <f>SUM(B259:B260)</f>
        <v>0</v>
      </c>
      <c r="C258" s="142">
        <f>SUM(C259:C260)</f>
        <v>0</v>
      </c>
      <c r="D258" s="142">
        <f>SUM(D259:D260)</f>
        <v>0</v>
      </c>
      <c r="E258" s="142">
        <f>SUM(E259:E260)</f>
        <v>0</v>
      </c>
      <c r="F258" s="437"/>
      <c r="G258" s="437"/>
      <c r="H258" s="437"/>
      <c r="I258" s="437"/>
      <c r="J258" s="437"/>
    </row>
    <row r="259" spans="1:10" x14ac:dyDescent="0.2">
      <c r="A259" s="123" t="s">
        <v>65</v>
      </c>
      <c r="B259" s="142">
        <v>0</v>
      </c>
      <c r="C259" s="142">
        <v>0</v>
      </c>
      <c r="D259" s="499">
        <v>0</v>
      </c>
      <c r="E259" s="142">
        <v>0</v>
      </c>
      <c r="F259" s="437"/>
      <c r="G259" s="437"/>
      <c r="H259" s="437"/>
      <c r="I259" s="437"/>
      <c r="J259" s="437"/>
    </row>
    <row r="260" spans="1:10" ht="13.5" thickBot="1" x14ac:dyDescent="0.25">
      <c r="A260" s="143" t="s">
        <v>65</v>
      </c>
      <c r="B260" s="144">
        <v>0</v>
      </c>
      <c r="C260" s="144">
        <v>0</v>
      </c>
      <c r="D260" s="145">
        <v>0</v>
      </c>
      <c r="E260" s="144">
        <v>0</v>
      </c>
      <c r="F260" s="437"/>
      <c r="G260" s="437"/>
      <c r="H260" s="437"/>
      <c r="I260" s="437"/>
      <c r="J260" s="437"/>
    </row>
    <row r="261" spans="1:10" ht="13.5" thickBot="1" x14ac:dyDescent="0.25">
      <c r="A261" s="500" t="s">
        <v>34</v>
      </c>
      <c r="B261" s="464">
        <f>SUM(B255:B260)</f>
        <v>0</v>
      </c>
      <c r="C261" s="464">
        <f>SUM(C255:C260)</f>
        <v>0</v>
      </c>
      <c r="D261" s="464">
        <f>SUM(D255:D260)</f>
        <v>0</v>
      </c>
      <c r="E261" s="464">
        <f>SUM(E255:E260)</f>
        <v>0</v>
      </c>
      <c r="F261" s="437"/>
      <c r="G261" s="437"/>
      <c r="H261" s="437"/>
      <c r="I261" s="437"/>
      <c r="J261" s="437"/>
    </row>
    <row r="262" spans="1:10" ht="13.5" thickBot="1" x14ac:dyDescent="0.25">
      <c r="A262" s="139" t="s">
        <v>279</v>
      </c>
      <c r="B262" s="805"/>
      <c r="C262" s="806"/>
      <c r="D262" s="806"/>
      <c r="E262" s="807"/>
      <c r="F262" s="437"/>
      <c r="G262" s="437"/>
      <c r="H262" s="437"/>
      <c r="I262" s="437"/>
      <c r="J262" s="437"/>
    </row>
    <row r="263" spans="1:10" x14ac:dyDescent="0.2">
      <c r="A263" s="140" t="s">
        <v>276</v>
      </c>
      <c r="B263" s="141">
        <v>0</v>
      </c>
      <c r="C263" s="141">
        <v>0</v>
      </c>
      <c r="D263" s="498">
        <v>0</v>
      </c>
      <c r="E263" s="141">
        <v>0</v>
      </c>
      <c r="F263" s="437"/>
      <c r="G263" s="437"/>
      <c r="H263" s="437"/>
      <c r="I263" s="437"/>
      <c r="J263" s="437"/>
    </row>
    <row r="264" spans="1:10" ht="25.5" x14ac:dyDescent="0.2">
      <c r="A264" s="140" t="s">
        <v>277</v>
      </c>
      <c r="B264" s="141">
        <v>0</v>
      </c>
      <c r="C264" s="141">
        <v>0</v>
      </c>
      <c r="D264" s="498">
        <v>0</v>
      </c>
      <c r="E264" s="141">
        <v>0</v>
      </c>
      <c r="F264" s="437"/>
      <c r="G264" s="437"/>
      <c r="H264" s="437"/>
      <c r="I264" s="437"/>
      <c r="J264" s="437"/>
    </row>
    <row r="265" spans="1:10" x14ac:dyDescent="0.2">
      <c r="A265" s="140" t="s">
        <v>278</v>
      </c>
      <c r="B265" s="141">
        <v>0</v>
      </c>
      <c r="C265" s="141">
        <v>0</v>
      </c>
      <c r="D265" s="498">
        <v>0</v>
      </c>
      <c r="E265" s="141">
        <v>0</v>
      </c>
      <c r="F265" s="437"/>
      <c r="G265" s="437"/>
      <c r="H265" s="437"/>
      <c r="I265" s="437"/>
      <c r="J265" s="437"/>
    </row>
    <row r="266" spans="1:10" x14ac:dyDescent="0.2">
      <c r="A266" s="140" t="s">
        <v>362</v>
      </c>
      <c r="B266" s="142">
        <f>SUM(B267:B268)</f>
        <v>0</v>
      </c>
      <c r="C266" s="142">
        <f>SUM(C267:C268)</f>
        <v>0</v>
      </c>
      <c r="D266" s="142">
        <f>SUM(D267:D268)</f>
        <v>0</v>
      </c>
      <c r="E266" s="142">
        <f>SUM(E267:E268)</f>
        <v>0</v>
      </c>
      <c r="F266" s="437"/>
      <c r="G266" s="437"/>
      <c r="H266" s="437"/>
      <c r="I266" s="437"/>
      <c r="J266" s="437"/>
    </row>
    <row r="267" spans="1:10" x14ac:dyDescent="0.2">
      <c r="A267" s="123" t="s">
        <v>65</v>
      </c>
      <c r="B267" s="142">
        <v>0</v>
      </c>
      <c r="C267" s="142">
        <v>0</v>
      </c>
      <c r="D267" s="499">
        <v>0</v>
      </c>
      <c r="E267" s="142">
        <v>0</v>
      </c>
      <c r="F267" s="437"/>
      <c r="G267" s="437"/>
      <c r="H267" s="437"/>
      <c r="I267" s="437"/>
      <c r="J267" s="437"/>
    </row>
    <row r="268" spans="1:10" ht="13.5" thickBot="1" x14ac:dyDescent="0.25">
      <c r="A268" s="143" t="s">
        <v>65</v>
      </c>
      <c r="B268" s="144">
        <v>0</v>
      </c>
      <c r="C268" s="144">
        <v>0</v>
      </c>
      <c r="D268" s="145">
        <v>0</v>
      </c>
      <c r="E268" s="144">
        <v>0</v>
      </c>
      <c r="F268" s="437"/>
      <c r="G268" s="437"/>
      <c r="H268" s="437"/>
      <c r="I268" s="437"/>
      <c r="J268" s="437"/>
    </row>
    <row r="269" spans="1:10" ht="13.5" thickBot="1" x14ac:dyDescent="0.25">
      <c r="A269" s="501" t="s">
        <v>34</v>
      </c>
      <c r="B269" s="464">
        <f>SUM(B263:B268)</f>
        <v>0</v>
      </c>
      <c r="C269" s="464">
        <f>SUM(C263:C268)</f>
        <v>0</v>
      </c>
      <c r="D269" s="464">
        <f>SUM(D263:D268)</f>
        <v>0</v>
      </c>
      <c r="E269" s="464">
        <f>SUM(E263:E268)</f>
        <v>0</v>
      </c>
      <c r="F269" s="437"/>
      <c r="G269" s="437"/>
      <c r="H269" s="437"/>
      <c r="I269" s="437"/>
      <c r="J269" s="437"/>
    </row>
    <row r="270" spans="1:10" x14ac:dyDescent="0.2">
      <c r="A270" s="437"/>
      <c r="B270" s="437"/>
      <c r="C270" s="437"/>
      <c r="D270" s="437"/>
      <c r="E270" s="437"/>
      <c r="F270" s="437"/>
      <c r="G270" s="437"/>
      <c r="H270" s="437"/>
      <c r="I270" s="437"/>
      <c r="J270" s="437"/>
    </row>
    <row r="271" spans="1:10" x14ac:dyDescent="0.2">
      <c r="A271" s="437"/>
      <c r="B271" s="437"/>
      <c r="C271" s="437"/>
      <c r="D271" s="437"/>
      <c r="E271" s="437"/>
      <c r="F271" s="437"/>
      <c r="G271" s="437"/>
      <c r="H271" s="437"/>
      <c r="I271" s="437"/>
      <c r="J271" s="437"/>
    </row>
    <row r="272" spans="1:10" x14ac:dyDescent="0.2">
      <c r="A272" s="437"/>
      <c r="B272" s="437"/>
      <c r="C272" s="437"/>
      <c r="D272" s="437"/>
      <c r="E272" s="437"/>
      <c r="F272" s="437"/>
      <c r="G272" s="437"/>
      <c r="H272" s="437"/>
      <c r="I272" s="437"/>
      <c r="J272" s="437"/>
    </row>
    <row r="273" spans="1:10" ht="29.25" customHeight="1" x14ac:dyDescent="0.2">
      <c r="A273" s="711" t="s">
        <v>320</v>
      </c>
      <c r="B273" s="711"/>
      <c r="C273" s="711"/>
      <c r="D273" s="711"/>
      <c r="E273" s="711"/>
      <c r="F273" s="437"/>
      <c r="G273" s="146"/>
      <c r="H273" s="437"/>
      <c r="I273" s="437"/>
      <c r="J273" s="437"/>
    </row>
    <row r="274" spans="1:10" ht="13.5" thickBot="1" x14ac:dyDescent="0.25">
      <c r="A274" s="161"/>
      <c r="B274" s="437"/>
      <c r="C274" s="437"/>
      <c r="D274" s="437"/>
      <c r="E274" s="437"/>
      <c r="F274" s="437"/>
      <c r="G274" s="146"/>
      <c r="H274" s="437"/>
      <c r="I274" s="437"/>
      <c r="J274" s="437"/>
    </row>
    <row r="275" spans="1:10" ht="64.5" thickBot="1" x14ac:dyDescent="0.25">
      <c r="A275" s="713" t="s">
        <v>159</v>
      </c>
      <c r="B275" s="715"/>
      <c r="C275" s="96" t="s">
        <v>239</v>
      </c>
      <c r="D275" s="133" t="s">
        <v>158</v>
      </c>
      <c r="E275" s="133" t="s">
        <v>344</v>
      </c>
      <c r="F275" s="437"/>
      <c r="G275" s="226"/>
      <c r="H275" s="437"/>
      <c r="I275" s="437"/>
      <c r="J275" s="437"/>
    </row>
    <row r="276" spans="1:10" ht="25.5" customHeight="1" x14ac:dyDescent="0.2">
      <c r="A276" s="822" t="s">
        <v>117</v>
      </c>
      <c r="B276" s="823"/>
      <c r="C276" s="147">
        <v>0</v>
      </c>
      <c r="D276" s="148">
        <v>0</v>
      </c>
      <c r="E276" s="148"/>
      <c r="F276" s="437"/>
      <c r="G276" s="226"/>
      <c r="H276" s="437"/>
      <c r="I276" s="437"/>
      <c r="J276" s="437"/>
    </row>
    <row r="277" spans="1:10" x14ac:dyDescent="0.2">
      <c r="A277" s="798" t="s">
        <v>381</v>
      </c>
      <c r="B277" s="799"/>
      <c r="C277" s="149">
        <v>0</v>
      </c>
      <c r="D277" s="130">
        <v>0</v>
      </c>
      <c r="E277" s="130"/>
      <c r="F277" s="437"/>
      <c r="G277" s="226"/>
      <c r="H277" s="437"/>
      <c r="I277" s="437"/>
      <c r="J277" s="437"/>
    </row>
    <row r="278" spans="1:10" ht="12.75" customHeight="1" x14ac:dyDescent="0.2">
      <c r="A278" s="814" t="s">
        <v>225</v>
      </c>
      <c r="B278" s="815"/>
      <c r="C278" s="149">
        <v>0</v>
      </c>
      <c r="D278" s="130">
        <v>0</v>
      </c>
      <c r="E278" s="130"/>
      <c r="F278" s="437"/>
      <c r="G278" s="227"/>
      <c r="H278" s="437"/>
      <c r="I278" s="437"/>
      <c r="J278" s="437"/>
    </row>
    <row r="279" spans="1:10" x14ac:dyDescent="0.2">
      <c r="A279" s="916" t="s">
        <v>118</v>
      </c>
      <c r="B279" s="917"/>
      <c r="C279" s="149">
        <v>0</v>
      </c>
      <c r="D279" s="130">
        <v>0</v>
      </c>
      <c r="E279" s="130"/>
      <c r="F279" s="437"/>
      <c r="G279" s="226"/>
      <c r="H279" s="437"/>
      <c r="I279" s="437"/>
      <c r="J279" s="437"/>
    </row>
    <row r="280" spans="1:10" x14ac:dyDescent="0.2">
      <c r="A280" s="798" t="s">
        <v>341</v>
      </c>
      <c r="B280" s="799"/>
      <c r="C280" s="150">
        <v>0</v>
      </c>
      <c r="D280" s="151">
        <v>0</v>
      </c>
      <c r="E280" s="151"/>
      <c r="F280" s="437"/>
      <c r="G280" s="226"/>
      <c r="H280" s="437"/>
      <c r="I280" s="437"/>
      <c r="J280" s="437"/>
    </row>
    <row r="281" spans="1:10" ht="12.75" customHeight="1" x14ac:dyDescent="0.2">
      <c r="A281" s="798" t="s">
        <v>342</v>
      </c>
      <c r="B281" s="799"/>
      <c r="C281" s="150">
        <v>0</v>
      </c>
      <c r="D281" s="151">
        <v>0</v>
      </c>
      <c r="E281" s="151"/>
      <c r="F281" s="437"/>
      <c r="G281" s="226"/>
      <c r="H281" s="437"/>
      <c r="I281" s="437"/>
      <c r="J281" s="437"/>
    </row>
    <row r="282" spans="1:10" ht="12.75" customHeight="1" x14ac:dyDescent="0.2">
      <c r="A282" s="798" t="s">
        <v>343</v>
      </c>
      <c r="B282" s="799"/>
      <c r="C282" s="502">
        <v>0</v>
      </c>
      <c r="D282" s="151">
        <v>0</v>
      </c>
      <c r="E282" s="151"/>
      <c r="F282" s="437"/>
      <c r="G282" s="226"/>
      <c r="H282" s="437"/>
      <c r="I282" s="437"/>
      <c r="J282" s="437"/>
    </row>
    <row r="283" spans="1:10" x14ac:dyDescent="0.2">
      <c r="A283" s="798" t="s">
        <v>119</v>
      </c>
      <c r="B283" s="799"/>
      <c r="C283" s="503">
        <v>0</v>
      </c>
      <c r="D283" s="130">
        <v>0</v>
      </c>
      <c r="E283" s="130"/>
      <c r="F283" s="437"/>
      <c r="G283" s="437"/>
      <c r="H283" s="437"/>
      <c r="I283" s="437"/>
      <c r="J283" s="437"/>
    </row>
    <row r="284" spans="1:10" ht="13.5" thickBot="1" x14ac:dyDescent="0.25">
      <c r="A284" s="810" t="s">
        <v>38</v>
      </c>
      <c r="B284" s="811"/>
      <c r="C284" s="152">
        <v>0</v>
      </c>
      <c r="D284" s="153">
        <v>0</v>
      </c>
      <c r="E284" s="153"/>
      <c r="F284" s="437"/>
      <c r="G284" s="437"/>
      <c r="H284" s="437"/>
      <c r="I284" s="437"/>
      <c r="J284" s="437"/>
    </row>
    <row r="285" spans="1:10" ht="13.5" thickBot="1" x14ac:dyDescent="0.25">
      <c r="A285" s="820" t="s">
        <v>140</v>
      </c>
      <c r="B285" s="821"/>
      <c r="C285" s="504">
        <f>C276+C277+C279+C283+C280+C281+C282+C284</f>
        <v>0</v>
      </c>
      <c r="D285" s="504">
        <f>D276+D277+D279+D283+D280+D281+D282+D284</f>
        <v>0</v>
      </c>
      <c r="E285" s="505"/>
      <c r="F285" s="437"/>
      <c r="G285" s="437"/>
      <c r="H285" s="437"/>
      <c r="I285" s="437"/>
      <c r="J285" s="437"/>
    </row>
    <row r="286" spans="1:10" ht="15" x14ac:dyDescent="0.2">
      <c r="A286" s="797" t="s">
        <v>319</v>
      </c>
      <c r="B286" s="797"/>
      <c r="C286" s="797"/>
      <c r="D286" s="797"/>
      <c r="E286" s="437"/>
      <c r="F286" s="437"/>
      <c r="G286" s="437"/>
      <c r="H286" s="437"/>
      <c r="I286" s="437"/>
      <c r="J286" s="437"/>
    </row>
    <row r="287" spans="1:10" ht="13.5" thickBot="1" x14ac:dyDescent="0.25">
      <c r="A287" s="117"/>
      <c r="B287" s="118"/>
      <c r="C287" s="119"/>
      <c r="D287" s="119"/>
      <c r="E287" s="437"/>
      <c r="F287" s="437"/>
      <c r="G287" s="437"/>
      <c r="H287" s="437"/>
      <c r="I287" s="437"/>
      <c r="J287" s="437"/>
    </row>
    <row r="288" spans="1:10" ht="13.5" customHeight="1" thickBot="1" x14ac:dyDescent="0.25">
      <c r="A288" s="826" t="s">
        <v>371</v>
      </c>
      <c r="B288" s="827"/>
      <c r="C288" s="426" t="s">
        <v>239</v>
      </c>
      <c r="D288" s="438" t="s">
        <v>266</v>
      </c>
      <c r="E288" s="437"/>
      <c r="F288" s="437"/>
      <c r="G288" s="437"/>
      <c r="H288" s="437"/>
      <c r="I288" s="437"/>
      <c r="J288" s="437"/>
    </row>
    <row r="289" spans="1:10" ht="32.25" customHeight="1" thickBot="1" x14ac:dyDescent="0.25">
      <c r="A289" s="579" t="s">
        <v>220</v>
      </c>
      <c r="B289" s="700"/>
      <c r="C289" s="506">
        <v>0</v>
      </c>
      <c r="D289" s="507">
        <v>0</v>
      </c>
      <c r="E289" s="437"/>
      <c r="F289" s="437"/>
      <c r="G289" s="437"/>
      <c r="H289" s="437"/>
      <c r="I289" s="437"/>
      <c r="J289" s="437"/>
    </row>
    <row r="290" spans="1:10" ht="13.5" customHeight="1" thickBot="1" x14ac:dyDescent="0.25">
      <c r="A290" s="579" t="s">
        <v>221</v>
      </c>
      <c r="B290" s="700"/>
      <c r="C290" s="506">
        <v>0</v>
      </c>
      <c r="D290" s="507">
        <v>0</v>
      </c>
      <c r="E290" s="437"/>
      <c r="F290" s="437"/>
      <c r="G290" s="437"/>
      <c r="H290" s="437"/>
      <c r="I290" s="437"/>
      <c r="J290" s="437"/>
    </row>
    <row r="291" spans="1:10" ht="13.5" customHeight="1" thickBot="1" x14ac:dyDescent="0.25">
      <c r="A291" s="579" t="s">
        <v>222</v>
      </c>
      <c r="B291" s="700"/>
      <c r="C291" s="506">
        <v>0</v>
      </c>
      <c r="D291" s="507">
        <v>0</v>
      </c>
      <c r="E291" s="437"/>
      <c r="F291" s="437"/>
      <c r="G291" s="437"/>
      <c r="H291" s="437"/>
      <c r="I291" s="437"/>
      <c r="J291" s="437"/>
    </row>
    <row r="292" spans="1:10" ht="25.5" customHeight="1" thickBot="1" x14ac:dyDescent="0.25">
      <c r="A292" s="579" t="s">
        <v>382</v>
      </c>
      <c r="B292" s="700"/>
      <c r="C292" s="506">
        <v>0</v>
      </c>
      <c r="D292" s="507">
        <v>0</v>
      </c>
      <c r="E292" s="437"/>
      <c r="F292" s="437"/>
      <c r="G292" s="437"/>
      <c r="H292" s="437"/>
      <c r="I292" s="437"/>
      <c r="J292" s="437"/>
    </row>
    <row r="293" spans="1:10" ht="27" customHeight="1" thickBot="1" x14ac:dyDescent="0.25">
      <c r="A293" s="579" t="s">
        <v>223</v>
      </c>
      <c r="B293" s="700"/>
      <c r="C293" s="506">
        <v>0</v>
      </c>
      <c r="D293" s="507">
        <v>0</v>
      </c>
      <c r="E293" s="437"/>
      <c r="F293" s="437"/>
      <c r="G293" s="437"/>
      <c r="H293" s="437"/>
      <c r="I293" s="437"/>
      <c r="J293" s="437"/>
    </row>
    <row r="294" spans="1:10" ht="13.5" thickBot="1" x14ac:dyDescent="0.25">
      <c r="A294" s="800" t="s">
        <v>224</v>
      </c>
      <c r="B294" s="700"/>
      <c r="C294" s="506">
        <v>0</v>
      </c>
      <c r="D294" s="507">
        <v>0</v>
      </c>
      <c r="E294" s="437"/>
      <c r="F294" s="437"/>
      <c r="G294" s="437"/>
      <c r="H294" s="437"/>
      <c r="I294" s="437"/>
      <c r="J294" s="437"/>
    </row>
    <row r="295" spans="1:10" ht="29.25" customHeight="1" thickBot="1" x14ac:dyDescent="0.25">
      <c r="A295" s="800" t="s">
        <v>383</v>
      </c>
      <c r="B295" s="700"/>
      <c r="C295" s="506">
        <v>0</v>
      </c>
      <c r="D295" s="507">
        <v>0</v>
      </c>
      <c r="E295" s="437"/>
      <c r="F295" s="437"/>
      <c r="G295" s="437"/>
      <c r="H295" s="437"/>
      <c r="I295" s="437"/>
      <c r="J295" s="437"/>
    </row>
    <row r="296" spans="1:10" ht="25.5" customHeight="1" thickBot="1" x14ac:dyDescent="0.25">
      <c r="A296" s="579" t="s">
        <v>410</v>
      </c>
      <c r="B296" s="689"/>
      <c r="C296" s="506">
        <v>0</v>
      </c>
      <c r="D296" s="507">
        <v>0</v>
      </c>
      <c r="E296" s="437"/>
      <c r="F296" s="437"/>
      <c r="G296" s="437"/>
      <c r="H296" s="437"/>
      <c r="I296" s="437"/>
      <c r="J296" s="437"/>
    </row>
    <row r="297" spans="1:10" ht="13.5" thickBot="1" x14ac:dyDescent="0.25">
      <c r="A297" s="800" t="s">
        <v>384</v>
      </c>
      <c r="B297" s="689"/>
      <c r="C297" s="508">
        <f>SUM(C298:C317)</f>
        <v>2010000</v>
      </c>
      <c r="D297" s="509">
        <f>SUM(D298:D317)</f>
        <v>2010000</v>
      </c>
      <c r="E297" s="437"/>
      <c r="F297" s="437"/>
      <c r="G297" s="437"/>
      <c r="H297" s="437"/>
      <c r="I297" s="437"/>
      <c r="J297" s="437"/>
    </row>
    <row r="298" spans="1:10" ht="13.5" customHeight="1" x14ac:dyDescent="0.2">
      <c r="A298" s="801" t="s">
        <v>0</v>
      </c>
      <c r="B298" s="802"/>
      <c r="C298" s="278">
        <v>10000</v>
      </c>
      <c r="D298" s="279">
        <v>10000</v>
      </c>
      <c r="E298" s="437"/>
      <c r="F298" s="437"/>
      <c r="G298" s="437"/>
      <c r="H298" s="437"/>
      <c r="I298" s="437"/>
      <c r="J298" s="437"/>
    </row>
    <row r="299" spans="1:10" ht="12.75" hidden="1" customHeight="1" x14ac:dyDescent="0.2">
      <c r="A299" s="600" t="s">
        <v>24</v>
      </c>
      <c r="B299" s="688"/>
      <c r="C299" s="280">
        <v>0</v>
      </c>
      <c r="D299" s="279">
        <v>0</v>
      </c>
      <c r="E299" s="437"/>
      <c r="F299" s="437"/>
      <c r="G299" s="437"/>
      <c r="H299" s="437"/>
      <c r="I299" s="437"/>
      <c r="J299" s="437"/>
    </row>
    <row r="300" spans="1:10" ht="12.75" hidden="1" customHeight="1" x14ac:dyDescent="0.2">
      <c r="A300" s="675" t="s">
        <v>1</v>
      </c>
      <c r="B300" s="688"/>
      <c r="C300" s="280">
        <v>0</v>
      </c>
      <c r="D300" s="279">
        <v>0</v>
      </c>
      <c r="E300" s="437"/>
      <c r="F300" s="437"/>
      <c r="G300" s="437"/>
      <c r="H300" s="437"/>
      <c r="I300" s="437"/>
      <c r="J300" s="437"/>
    </row>
    <row r="301" spans="1:10" ht="39.75" hidden="1" customHeight="1" x14ac:dyDescent="0.2">
      <c r="A301" s="701" t="s">
        <v>411</v>
      </c>
      <c r="B301" s="688"/>
      <c r="C301" s="280">
        <v>0</v>
      </c>
      <c r="D301" s="279">
        <v>0</v>
      </c>
      <c r="E301" s="437"/>
      <c r="F301" s="437"/>
      <c r="G301" s="437"/>
      <c r="H301" s="437"/>
      <c r="I301" s="437"/>
      <c r="J301" s="437"/>
    </row>
    <row r="302" spans="1:10" ht="12.75" hidden="1" customHeight="1" x14ac:dyDescent="0.2">
      <c r="A302" s="675" t="s">
        <v>2</v>
      </c>
      <c r="B302" s="688"/>
      <c r="C302" s="280">
        <v>0</v>
      </c>
      <c r="D302" s="279">
        <v>0</v>
      </c>
      <c r="E302" s="437"/>
      <c r="F302" s="437"/>
      <c r="G302" s="437"/>
      <c r="H302" s="437"/>
      <c r="I302" s="437"/>
      <c r="J302" s="437"/>
    </row>
    <row r="303" spans="1:10" ht="12.75" hidden="1" customHeight="1" x14ac:dyDescent="0.2">
      <c r="A303" s="675" t="s">
        <v>3</v>
      </c>
      <c r="B303" s="688"/>
      <c r="C303" s="280">
        <v>0</v>
      </c>
      <c r="D303" s="279">
        <v>0</v>
      </c>
      <c r="E303" s="437"/>
      <c r="F303" s="437"/>
      <c r="G303" s="437"/>
      <c r="H303" s="437"/>
      <c r="I303" s="437"/>
      <c r="J303" s="437"/>
    </row>
    <row r="304" spans="1:10" ht="12.75" hidden="1" customHeight="1" x14ac:dyDescent="0.2">
      <c r="A304" s="675" t="s">
        <v>4</v>
      </c>
      <c r="B304" s="688"/>
      <c r="C304" s="280">
        <v>0</v>
      </c>
      <c r="D304" s="279">
        <v>0</v>
      </c>
      <c r="E304" s="437"/>
      <c r="F304" s="437"/>
      <c r="G304" s="437"/>
      <c r="H304" s="437"/>
      <c r="I304" s="437"/>
      <c r="J304" s="437"/>
    </row>
    <row r="305" spans="1:10" ht="26.25" hidden="1" customHeight="1" x14ac:dyDescent="0.2">
      <c r="A305" s="675" t="s">
        <v>5</v>
      </c>
      <c r="B305" s="688"/>
      <c r="C305" s="274">
        <v>0</v>
      </c>
      <c r="D305" s="281">
        <v>0</v>
      </c>
      <c r="E305" s="437"/>
      <c r="F305" s="437"/>
      <c r="G305" s="437"/>
      <c r="H305" s="437"/>
      <c r="I305" s="437"/>
      <c r="J305" s="437"/>
    </row>
    <row r="306" spans="1:10" ht="12.75" hidden="1" customHeight="1" x14ac:dyDescent="0.2">
      <c r="A306" s="675" t="s">
        <v>6</v>
      </c>
      <c r="B306" s="688"/>
      <c r="C306" s="274">
        <v>0</v>
      </c>
      <c r="D306" s="281">
        <v>0</v>
      </c>
      <c r="E306" s="437"/>
      <c r="F306" s="437"/>
      <c r="G306" s="437"/>
      <c r="H306" s="437"/>
      <c r="I306" s="437"/>
      <c r="J306" s="437"/>
    </row>
    <row r="307" spans="1:10" ht="12.75" hidden="1" customHeight="1" x14ac:dyDescent="0.2">
      <c r="A307" s="675" t="s">
        <v>7</v>
      </c>
      <c r="B307" s="688"/>
      <c r="C307" s="274">
        <v>0</v>
      </c>
      <c r="D307" s="281">
        <v>0</v>
      </c>
      <c r="E307" s="437"/>
      <c r="F307" s="437"/>
      <c r="G307" s="437"/>
      <c r="H307" s="437"/>
      <c r="I307" s="437"/>
      <c r="J307" s="437"/>
    </row>
    <row r="308" spans="1:10" ht="12.75" hidden="1" customHeight="1" x14ac:dyDescent="0.2">
      <c r="A308" s="675" t="s">
        <v>8</v>
      </c>
      <c r="B308" s="688"/>
      <c r="C308" s="274">
        <v>0</v>
      </c>
      <c r="D308" s="281">
        <v>0</v>
      </c>
      <c r="E308" s="437"/>
      <c r="F308" s="437"/>
      <c r="G308" s="437"/>
      <c r="H308" s="437"/>
      <c r="I308" s="437"/>
      <c r="J308" s="437"/>
    </row>
    <row r="309" spans="1:10" ht="12.75" hidden="1" customHeight="1" x14ac:dyDescent="0.2">
      <c r="A309" s="675" t="s">
        <v>9</v>
      </c>
      <c r="B309" s="688"/>
      <c r="C309" s="274">
        <v>0</v>
      </c>
      <c r="D309" s="281">
        <v>0</v>
      </c>
      <c r="E309" s="437"/>
      <c r="F309" s="437"/>
      <c r="G309" s="437"/>
      <c r="H309" s="437"/>
      <c r="I309" s="437"/>
      <c r="J309" s="437"/>
    </row>
    <row r="310" spans="1:10" ht="12.75" hidden="1" customHeight="1" x14ac:dyDescent="0.2">
      <c r="A310" s="675" t="s">
        <v>10</v>
      </c>
      <c r="B310" s="688"/>
      <c r="C310" s="274">
        <v>0</v>
      </c>
      <c r="D310" s="281">
        <v>0</v>
      </c>
      <c r="E310" s="437"/>
      <c r="F310" s="437"/>
      <c r="G310" s="437"/>
      <c r="H310" s="437"/>
      <c r="I310" s="437"/>
      <c r="J310" s="437"/>
    </row>
    <row r="311" spans="1:10" ht="12.75" hidden="1" customHeight="1" x14ac:dyDescent="0.2">
      <c r="A311" s="690" t="s">
        <v>16</v>
      </c>
      <c r="B311" s="688"/>
      <c r="C311" s="274">
        <v>0</v>
      </c>
      <c r="D311" s="281">
        <v>0</v>
      </c>
      <c r="E311" s="437"/>
      <c r="F311" s="437"/>
      <c r="G311" s="437"/>
      <c r="H311" s="437"/>
      <c r="I311" s="437"/>
      <c r="J311" s="437"/>
    </row>
    <row r="312" spans="1:10" ht="12.75" hidden="1" customHeight="1" x14ac:dyDescent="0.2">
      <c r="A312" s="690" t="s">
        <v>17</v>
      </c>
      <c r="B312" s="688"/>
      <c r="C312" s="274">
        <v>0</v>
      </c>
      <c r="D312" s="281">
        <v>0</v>
      </c>
      <c r="E312" s="437"/>
      <c r="F312" s="437"/>
      <c r="G312" s="437"/>
      <c r="H312" s="437"/>
      <c r="I312" s="437"/>
      <c r="J312" s="437"/>
    </row>
    <row r="313" spans="1:10" ht="27" hidden="1" customHeight="1" x14ac:dyDescent="0.2">
      <c r="A313" s="698" t="s">
        <v>18</v>
      </c>
      <c r="B313" s="688"/>
      <c r="C313" s="274">
        <v>0</v>
      </c>
      <c r="D313" s="281">
        <v>0</v>
      </c>
      <c r="E313" s="437"/>
      <c r="F313" s="437"/>
      <c r="G313" s="437"/>
      <c r="H313" s="437"/>
      <c r="I313" s="437"/>
      <c r="J313" s="437"/>
    </row>
    <row r="314" spans="1:10" ht="27" hidden="1" customHeight="1" x14ac:dyDescent="0.2">
      <c r="A314" s="698" t="s">
        <v>19</v>
      </c>
      <c r="B314" s="688"/>
      <c r="C314" s="274">
        <v>0</v>
      </c>
      <c r="D314" s="281">
        <v>0</v>
      </c>
      <c r="E314" s="437"/>
      <c r="F314" s="437"/>
      <c r="G314" s="437"/>
      <c r="H314" s="437"/>
      <c r="I314" s="437"/>
      <c r="J314" s="437"/>
    </row>
    <row r="315" spans="1:10" ht="12.75" hidden="1" customHeight="1" x14ac:dyDescent="0.2">
      <c r="A315" s="690" t="s">
        <v>352</v>
      </c>
      <c r="B315" s="688"/>
      <c r="C315" s="274">
        <v>0</v>
      </c>
      <c r="D315" s="281">
        <v>0</v>
      </c>
      <c r="E315" s="437"/>
      <c r="F315" s="437"/>
      <c r="G315" s="437"/>
      <c r="H315" s="437"/>
      <c r="I315" s="437"/>
      <c r="J315" s="437"/>
    </row>
    <row r="316" spans="1:10" ht="12.75" hidden="1" customHeight="1" x14ac:dyDescent="0.2">
      <c r="A316" s="690" t="s">
        <v>20</v>
      </c>
      <c r="B316" s="688"/>
      <c r="C316" s="274">
        <v>0</v>
      </c>
      <c r="D316" s="281">
        <v>0</v>
      </c>
      <c r="E316" s="437"/>
      <c r="F316" s="437"/>
      <c r="G316" s="437"/>
      <c r="H316" s="437"/>
      <c r="I316" s="437"/>
      <c r="J316" s="437"/>
    </row>
    <row r="317" spans="1:10" ht="13.5" thickBot="1" x14ac:dyDescent="0.25">
      <c r="A317" s="702" t="s">
        <v>262</v>
      </c>
      <c r="B317" s="703"/>
      <c r="C317" s="276">
        <v>2000000</v>
      </c>
      <c r="D317" s="281">
        <v>2000000</v>
      </c>
      <c r="E317" s="437"/>
      <c r="F317" s="437"/>
      <c r="G317" s="437"/>
      <c r="H317" s="437"/>
      <c r="I317" s="437"/>
      <c r="J317" s="437"/>
    </row>
    <row r="318" spans="1:10" ht="13.5" thickBot="1" x14ac:dyDescent="0.25">
      <c r="A318" s="699" t="s">
        <v>34</v>
      </c>
      <c r="B318" s="700"/>
      <c r="C318" s="491">
        <f>SUM(C289:C297)</f>
        <v>2010000</v>
      </c>
      <c r="D318" s="491">
        <f>SUM(D289:D297)</f>
        <v>2010000</v>
      </c>
      <c r="E318" s="437"/>
      <c r="F318" s="437"/>
      <c r="G318" s="437"/>
      <c r="H318" s="437"/>
      <c r="I318" s="437"/>
      <c r="J318" s="437"/>
    </row>
    <row r="319" spans="1:10" x14ac:dyDescent="0.2">
      <c r="A319" s="23"/>
      <c r="B319" s="23"/>
      <c r="C319" s="23"/>
      <c r="D319" s="23"/>
      <c r="E319" s="437"/>
      <c r="F319" s="437"/>
      <c r="G319" s="437"/>
      <c r="H319" s="437"/>
      <c r="I319" s="437"/>
      <c r="J319" s="437"/>
    </row>
    <row r="320" spans="1:10" x14ac:dyDescent="0.2">
      <c r="A320" s="23"/>
      <c r="B320" s="23"/>
      <c r="C320" s="23"/>
      <c r="D320" s="23"/>
      <c r="E320" s="437"/>
      <c r="F320" s="437"/>
      <c r="G320" s="437"/>
      <c r="H320" s="437"/>
      <c r="I320" s="437"/>
      <c r="J320" s="437"/>
    </row>
    <row r="321" spans="1:10" x14ac:dyDescent="0.2">
      <c r="A321" s="824"/>
      <c r="B321" s="825"/>
      <c r="C321" s="825"/>
      <c r="D321" s="23"/>
      <c r="E321" s="437"/>
      <c r="F321" s="437"/>
      <c r="G321" s="437"/>
      <c r="H321" s="437"/>
      <c r="I321" s="437"/>
      <c r="J321" s="437"/>
    </row>
    <row r="322" spans="1:10" x14ac:dyDescent="0.2">
      <c r="A322" s="437"/>
      <c r="B322" s="437"/>
      <c r="C322" s="437"/>
      <c r="D322" s="437"/>
      <c r="E322" s="437"/>
      <c r="F322" s="437"/>
      <c r="G322" s="437"/>
      <c r="H322" s="437"/>
      <c r="I322" s="437"/>
      <c r="J322" s="437"/>
    </row>
    <row r="323" spans="1:10" x14ac:dyDescent="0.2">
      <c r="A323" s="437"/>
      <c r="B323" s="437"/>
      <c r="C323" s="437"/>
      <c r="D323" s="437"/>
      <c r="E323" s="437"/>
      <c r="F323" s="437"/>
      <c r="G323" s="437"/>
      <c r="H323" s="437"/>
      <c r="I323" s="437"/>
      <c r="J323" s="437"/>
    </row>
    <row r="324" spans="1:10" ht="15" x14ac:dyDescent="0.2">
      <c r="A324" s="697" t="s">
        <v>318</v>
      </c>
      <c r="B324" s="697"/>
      <c r="C324" s="697"/>
      <c r="D324" s="437"/>
      <c r="E324" s="437"/>
      <c r="F324" s="437"/>
      <c r="G324" s="437"/>
      <c r="H324" s="437"/>
      <c r="I324" s="437"/>
      <c r="J324" s="437"/>
    </row>
    <row r="325" spans="1:10" ht="13.5" thickBot="1" x14ac:dyDescent="0.25">
      <c r="A325" s="510"/>
      <c r="B325" s="119"/>
      <c r="C325" s="119"/>
      <c r="D325" s="437"/>
      <c r="E325" s="437"/>
      <c r="F325" s="437"/>
      <c r="G325" s="437"/>
      <c r="H325" s="437"/>
      <c r="I325" s="437"/>
      <c r="J325" s="437"/>
    </row>
    <row r="326" spans="1:10" ht="13.5" customHeight="1" thickBot="1" x14ac:dyDescent="0.25">
      <c r="A326" s="699" t="s">
        <v>67</v>
      </c>
      <c r="B326" s="829"/>
      <c r="C326" s="154" t="s">
        <v>157</v>
      </c>
      <c r="D326" s="438" t="s">
        <v>158</v>
      </c>
      <c r="E326" s="437"/>
      <c r="F326" s="437"/>
      <c r="G326" s="828"/>
      <c r="H326" s="828"/>
      <c r="I326" s="437"/>
      <c r="J326" s="437"/>
    </row>
    <row r="327" spans="1:10" ht="13.5" thickBot="1" x14ac:dyDescent="0.25">
      <c r="A327" s="594" t="s">
        <v>68</v>
      </c>
      <c r="B327" s="595"/>
      <c r="C327" s="504">
        <f>SUM(C328:C337)</f>
        <v>0</v>
      </c>
      <c r="D327" s="511">
        <f>SUM(D328:D337)</f>
        <v>0</v>
      </c>
      <c r="E327" s="437"/>
      <c r="F327" s="437"/>
      <c r="G327" s="828"/>
      <c r="H327" s="828"/>
      <c r="I327" s="437"/>
      <c r="J327" s="437"/>
    </row>
    <row r="328" spans="1:10" ht="55.5" customHeight="1" x14ac:dyDescent="0.2">
      <c r="A328" s="779" t="s">
        <v>353</v>
      </c>
      <c r="B328" s="781"/>
      <c r="C328" s="512">
        <v>0</v>
      </c>
      <c r="D328" s="513">
        <v>0</v>
      </c>
      <c r="E328" s="437"/>
      <c r="F328" s="437"/>
      <c r="G328" s="828"/>
      <c r="H328" s="828"/>
      <c r="I328" s="437"/>
      <c r="J328" s="437"/>
    </row>
    <row r="329" spans="1:10" x14ac:dyDescent="0.2">
      <c r="A329" s="818" t="s">
        <v>160</v>
      </c>
      <c r="B329" s="819"/>
      <c r="C329" s="155">
        <v>0</v>
      </c>
      <c r="D329" s="156">
        <v>0</v>
      </c>
      <c r="E329" s="437"/>
      <c r="F329" s="437"/>
      <c r="G329" s="437"/>
      <c r="H329" s="437"/>
      <c r="I329" s="437"/>
      <c r="J329" s="437"/>
    </row>
    <row r="330" spans="1:10" x14ac:dyDescent="0.2">
      <c r="A330" s="663" t="s">
        <v>69</v>
      </c>
      <c r="B330" s="664"/>
      <c r="C330" s="157">
        <v>0</v>
      </c>
      <c r="D330" s="158">
        <v>0</v>
      </c>
      <c r="E330" s="437"/>
      <c r="F330" s="437"/>
      <c r="G330" s="437"/>
      <c r="H330" s="437"/>
      <c r="I330" s="437"/>
      <c r="J330" s="437"/>
    </row>
    <row r="331" spans="1:10" ht="28.5" customHeight="1" x14ac:dyDescent="0.2">
      <c r="A331" s="600" t="s">
        <v>390</v>
      </c>
      <c r="B331" s="601"/>
      <c r="C331" s="157">
        <v>0</v>
      </c>
      <c r="D331" s="158">
        <v>0</v>
      </c>
      <c r="E331" s="437"/>
      <c r="F331" s="437"/>
      <c r="G331" s="437"/>
      <c r="H331" s="437"/>
      <c r="I331" s="437"/>
      <c r="J331" s="437"/>
    </row>
    <row r="332" spans="1:10" ht="32.25" customHeight="1" x14ac:dyDescent="0.2">
      <c r="A332" s="600" t="s">
        <v>161</v>
      </c>
      <c r="B332" s="601"/>
      <c r="C332" s="157">
        <v>0</v>
      </c>
      <c r="D332" s="158">
        <v>0</v>
      </c>
      <c r="E332" s="437"/>
      <c r="F332" s="437"/>
      <c r="G332" s="437"/>
      <c r="H332" s="437"/>
      <c r="I332" s="437"/>
      <c r="J332" s="437"/>
    </row>
    <row r="333" spans="1:10" x14ac:dyDescent="0.2">
      <c r="A333" s="665" t="s">
        <v>162</v>
      </c>
      <c r="B333" s="666"/>
      <c r="C333" s="157">
        <v>0</v>
      </c>
      <c r="D333" s="158">
        <v>0</v>
      </c>
      <c r="E333" s="437"/>
      <c r="F333" s="437"/>
      <c r="G333" s="437"/>
      <c r="H333" s="437"/>
      <c r="I333" s="437"/>
      <c r="J333" s="437"/>
    </row>
    <row r="334" spans="1:10" x14ac:dyDescent="0.2">
      <c r="A334" s="665" t="s">
        <v>163</v>
      </c>
      <c r="B334" s="666"/>
      <c r="C334" s="157">
        <v>0</v>
      </c>
      <c r="D334" s="158">
        <v>0</v>
      </c>
      <c r="E334" s="437"/>
      <c r="F334" s="437"/>
      <c r="G334" s="437"/>
      <c r="H334" s="437"/>
      <c r="I334" s="437"/>
      <c r="J334" s="437"/>
    </row>
    <row r="335" spans="1:10" x14ac:dyDescent="0.2">
      <c r="A335" s="663" t="s">
        <v>70</v>
      </c>
      <c r="B335" s="664"/>
      <c r="C335" s="149">
        <v>0</v>
      </c>
      <c r="D335" s="159">
        <v>0</v>
      </c>
      <c r="E335" s="437"/>
      <c r="F335" s="437"/>
      <c r="G335" s="437"/>
      <c r="H335" s="437"/>
      <c r="I335" s="437"/>
      <c r="J335" s="437"/>
    </row>
    <row r="336" spans="1:10" x14ac:dyDescent="0.2">
      <c r="A336" s="665" t="s">
        <v>164</v>
      </c>
      <c r="B336" s="666"/>
      <c r="C336" s="149">
        <v>0</v>
      </c>
      <c r="D336" s="159">
        <v>0</v>
      </c>
      <c r="E336" s="437"/>
      <c r="F336" s="437"/>
      <c r="G336" s="437"/>
      <c r="H336" s="437"/>
      <c r="I336" s="437"/>
      <c r="J336" s="437"/>
    </row>
    <row r="337" spans="1:10" ht="13.5" thickBot="1" x14ac:dyDescent="0.25">
      <c r="A337" s="816" t="s">
        <v>38</v>
      </c>
      <c r="B337" s="817"/>
      <c r="C337" s="150">
        <v>0</v>
      </c>
      <c r="D337" s="160">
        <v>0</v>
      </c>
      <c r="E337" s="437"/>
      <c r="F337" s="437"/>
      <c r="G337" s="437"/>
      <c r="H337" s="437"/>
      <c r="I337" s="437"/>
      <c r="J337" s="437"/>
    </row>
    <row r="338" spans="1:10" ht="13.5" thickBot="1" x14ac:dyDescent="0.25">
      <c r="A338" s="594" t="s">
        <v>71</v>
      </c>
      <c r="B338" s="595"/>
      <c r="C338" s="504">
        <f>SUM(C339:C348)</f>
        <v>1967.06</v>
      </c>
      <c r="D338" s="505">
        <f>SUM(D339:D348)</f>
        <v>1967.06</v>
      </c>
      <c r="E338" s="437"/>
      <c r="F338" s="437"/>
      <c r="G338" s="437"/>
      <c r="H338" s="437"/>
      <c r="I338" s="437"/>
      <c r="J338" s="437"/>
    </row>
    <row r="339" spans="1:10" ht="59.25" customHeight="1" x14ac:dyDescent="0.2">
      <c r="A339" s="779" t="s">
        <v>353</v>
      </c>
      <c r="B339" s="781"/>
      <c r="C339" s="155">
        <v>0</v>
      </c>
      <c r="D339" s="156">
        <v>0</v>
      </c>
      <c r="E339" s="437"/>
      <c r="F339" s="437"/>
      <c r="G339" s="437"/>
      <c r="H339" s="437"/>
      <c r="I339" s="437"/>
      <c r="J339" s="437"/>
    </row>
    <row r="340" spans="1:10" x14ac:dyDescent="0.2">
      <c r="A340" s="818" t="s">
        <v>160</v>
      </c>
      <c r="B340" s="819"/>
      <c r="C340" s="155">
        <v>0</v>
      </c>
      <c r="D340" s="156">
        <v>0</v>
      </c>
      <c r="E340" s="437"/>
      <c r="F340" s="437"/>
      <c r="G340" s="437"/>
      <c r="H340" s="437"/>
      <c r="I340" s="437"/>
      <c r="J340" s="437"/>
    </row>
    <row r="341" spans="1:10" x14ac:dyDescent="0.2">
      <c r="A341" s="663" t="s">
        <v>69</v>
      </c>
      <c r="B341" s="664"/>
      <c r="C341" s="157">
        <v>0</v>
      </c>
      <c r="D341" s="158">
        <v>0</v>
      </c>
      <c r="E341" s="437"/>
      <c r="F341" s="437"/>
      <c r="G341" s="437"/>
      <c r="H341" s="437"/>
      <c r="I341" s="437"/>
      <c r="J341" s="437"/>
    </row>
    <row r="342" spans="1:10" ht="27.75" customHeight="1" x14ac:dyDescent="0.2">
      <c r="A342" s="600" t="s">
        <v>390</v>
      </c>
      <c r="B342" s="601"/>
      <c r="C342" s="157">
        <v>0</v>
      </c>
      <c r="D342" s="158">
        <v>0</v>
      </c>
      <c r="E342" s="245"/>
      <c r="F342" s="437"/>
      <c r="G342" s="437"/>
      <c r="H342" s="437"/>
      <c r="I342" s="437"/>
      <c r="J342" s="437"/>
    </row>
    <row r="343" spans="1:10" ht="24.75" customHeight="1" x14ac:dyDescent="0.2">
      <c r="A343" s="600" t="s">
        <v>161</v>
      </c>
      <c r="B343" s="601"/>
      <c r="C343" s="157">
        <v>0</v>
      </c>
      <c r="D343" s="158">
        <v>0</v>
      </c>
      <c r="E343" s="437"/>
      <c r="F343" s="437"/>
      <c r="G343" s="437"/>
      <c r="H343" s="437"/>
      <c r="I343" s="437"/>
      <c r="J343" s="437"/>
    </row>
    <row r="344" spans="1:10" x14ac:dyDescent="0.2">
      <c r="A344" s="600" t="s">
        <v>162</v>
      </c>
      <c r="B344" s="601"/>
      <c r="C344" s="157">
        <v>0</v>
      </c>
      <c r="D344" s="158">
        <v>0</v>
      </c>
      <c r="E344" s="437"/>
      <c r="F344" s="437"/>
      <c r="G344" s="437"/>
      <c r="H344" s="437"/>
      <c r="I344" s="437"/>
      <c r="J344" s="437"/>
    </row>
    <row r="345" spans="1:10" x14ac:dyDescent="0.2">
      <c r="A345" s="665" t="s">
        <v>163</v>
      </c>
      <c r="B345" s="666"/>
      <c r="C345" s="157">
        <v>1967.06</v>
      </c>
      <c r="D345" s="158">
        <v>1967.06</v>
      </c>
      <c r="E345" s="437"/>
      <c r="F345" s="437"/>
      <c r="G345" s="437"/>
      <c r="H345" s="437"/>
      <c r="I345" s="437"/>
      <c r="J345" s="437"/>
    </row>
    <row r="346" spans="1:10" x14ac:dyDescent="0.2">
      <c r="A346" s="665" t="s">
        <v>165</v>
      </c>
      <c r="B346" s="666"/>
      <c r="C346" s="149">
        <v>0</v>
      </c>
      <c r="D346" s="159">
        <v>0</v>
      </c>
      <c r="E346" s="437"/>
      <c r="F346" s="437"/>
      <c r="G346" s="437"/>
      <c r="H346" s="437"/>
      <c r="I346" s="437"/>
      <c r="J346" s="437"/>
    </row>
    <row r="347" spans="1:10" x14ac:dyDescent="0.2">
      <c r="A347" s="665" t="s">
        <v>164</v>
      </c>
      <c r="B347" s="666"/>
      <c r="C347" s="149">
        <v>0</v>
      </c>
      <c r="D347" s="159">
        <v>0</v>
      </c>
      <c r="E347" s="437"/>
      <c r="F347" s="437"/>
      <c r="G347" s="437"/>
      <c r="H347" s="437"/>
      <c r="I347" s="437"/>
      <c r="J347" s="437"/>
    </row>
    <row r="348" spans="1:10" ht="13.5" thickBot="1" x14ac:dyDescent="0.25">
      <c r="A348" s="847" t="s">
        <v>412</v>
      </c>
      <c r="B348" s="848"/>
      <c r="C348" s="514">
        <v>0</v>
      </c>
      <c r="D348" s="515">
        <v>0</v>
      </c>
      <c r="E348" s="437"/>
      <c r="F348" s="437"/>
      <c r="G348" s="437"/>
      <c r="H348" s="437"/>
      <c r="I348" s="437"/>
      <c r="J348" s="437"/>
    </row>
    <row r="349" spans="1:10" ht="13.5" thickBot="1" x14ac:dyDescent="0.25">
      <c r="A349" s="693" t="s">
        <v>108</v>
      </c>
      <c r="B349" s="694"/>
      <c r="C349" s="516">
        <f>C327+C338</f>
        <v>1967.06</v>
      </c>
      <c r="D349" s="481">
        <f>D327+D338</f>
        <v>1967.06</v>
      </c>
      <c r="E349" s="437"/>
      <c r="F349" s="437"/>
      <c r="G349" s="437"/>
      <c r="H349" s="437"/>
      <c r="I349" s="437"/>
      <c r="J349" s="437"/>
    </row>
    <row r="350" spans="1:10" x14ac:dyDescent="0.2">
      <c r="A350" s="437"/>
      <c r="B350" s="437"/>
      <c r="C350" s="437"/>
      <c r="D350" s="437"/>
      <c r="E350" s="437"/>
      <c r="F350" s="437"/>
      <c r="G350" s="437"/>
      <c r="H350" s="437"/>
      <c r="I350" s="437"/>
      <c r="J350" s="437"/>
    </row>
    <row r="351" spans="1:10" x14ac:dyDescent="0.2">
      <c r="A351" s="437"/>
      <c r="B351" s="437"/>
      <c r="C351" s="437"/>
      <c r="D351" s="437"/>
      <c r="E351" s="437"/>
      <c r="F351" s="437"/>
      <c r="G351" s="437"/>
      <c r="H351" s="437"/>
      <c r="I351" s="437"/>
      <c r="J351" s="437"/>
    </row>
    <row r="352" spans="1:10" x14ac:dyDescent="0.2">
      <c r="A352" s="437"/>
      <c r="B352" s="437"/>
      <c r="C352" s="437"/>
      <c r="D352" s="437"/>
      <c r="E352" s="437"/>
      <c r="F352" s="437"/>
      <c r="G352" s="437"/>
      <c r="H352" s="437"/>
      <c r="I352" s="437"/>
      <c r="J352" s="437"/>
    </row>
    <row r="353" spans="1:10" x14ac:dyDescent="0.2">
      <c r="A353" s="437"/>
      <c r="B353" s="437"/>
      <c r="C353" s="437"/>
      <c r="D353" s="437"/>
      <c r="E353" s="437"/>
      <c r="F353" s="437"/>
      <c r="G353" s="437"/>
      <c r="H353" s="437"/>
      <c r="I353" s="437"/>
      <c r="J353" s="437"/>
    </row>
    <row r="354" spans="1:10" ht="15" x14ac:dyDescent="0.25">
      <c r="A354" s="844" t="s">
        <v>317</v>
      </c>
      <c r="B354" s="844"/>
      <c r="C354" s="844"/>
      <c r="D354" s="761"/>
      <c r="E354" s="761"/>
      <c r="F354" s="437"/>
      <c r="G354" s="437"/>
      <c r="H354" s="437"/>
      <c r="I354" s="437"/>
      <c r="J354" s="437"/>
    </row>
    <row r="355" spans="1:10" ht="13.5" thickBot="1" x14ac:dyDescent="0.25">
      <c r="A355" s="119"/>
      <c r="B355" s="119"/>
      <c r="C355" s="119"/>
      <c r="D355" s="23"/>
      <c r="E355" s="437"/>
      <c r="F355" s="437"/>
      <c r="G355" s="437"/>
      <c r="H355" s="437"/>
      <c r="I355" s="437"/>
      <c r="J355" s="437"/>
    </row>
    <row r="356" spans="1:10" ht="13.5" customHeight="1" thickBot="1" x14ac:dyDescent="0.25">
      <c r="A356" s="849" t="s">
        <v>170</v>
      </c>
      <c r="B356" s="850"/>
      <c r="C356" s="423" t="s">
        <v>157</v>
      </c>
      <c r="D356" s="125" t="s">
        <v>266</v>
      </c>
      <c r="E356" s="437"/>
      <c r="F356" s="437"/>
      <c r="G356" s="437"/>
      <c r="H356" s="437"/>
      <c r="I356" s="437"/>
      <c r="J356" s="437"/>
    </row>
    <row r="357" spans="1:10" x14ac:dyDescent="0.2">
      <c r="A357" s="845" t="s">
        <v>11</v>
      </c>
      <c r="B357" s="846"/>
      <c r="C357" s="517">
        <f>SUM(C358:C364)</f>
        <v>4695485.42</v>
      </c>
      <c r="D357" s="517">
        <f>SUM(D358:D364)</f>
        <v>4241793.3499999996</v>
      </c>
      <c r="E357" s="437"/>
      <c r="F357" s="437"/>
      <c r="G357" s="437"/>
      <c r="H357" s="437"/>
      <c r="I357" s="437"/>
      <c r="J357" s="437"/>
    </row>
    <row r="358" spans="1:10" x14ac:dyDescent="0.2">
      <c r="A358" s="678" t="s">
        <v>171</v>
      </c>
      <c r="B358" s="680"/>
      <c r="C358" s="191">
        <v>4266452.42</v>
      </c>
      <c r="D358" s="192">
        <v>4241793.3499999996</v>
      </c>
      <c r="E358" s="437"/>
      <c r="F358" s="437"/>
      <c r="G358" s="437"/>
      <c r="H358" s="437"/>
      <c r="I358" s="437"/>
      <c r="J358" s="437"/>
    </row>
    <row r="359" spans="1:10" x14ac:dyDescent="0.2">
      <c r="A359" s="678" t="s">
        <v>172</v>
      </c>
      <c r="B359" s="680"/>
      <c r="C359" s="191">
        <v>429033</v>
      </c>
      <c r="D359" s="192">
        <v>0</v>
      </c>
      <c r="E359" s="437"/>
      <c r="F359" s="437"/>
      <c r="G359" s="437"/>
      <c r="H359" s="437"/>
      <c r="I359" s="437"/>
      <c r="J359" s="437"/>
    </row>
    <row r="360" spans="1:10" ht="27.75" customHeight="1" x14ac:dyDescent="0.2">
      <c r="A360" s="675" t="s">
        <v>173</v>
      </c>
      <c r="B360" s="677"/>
      <c r="C360" s="191">
        <v>0</v>
      </c>
      <c r="D360" s="192">
        <v>0</v>
      </c>
      <c r="E360" s="437"/>
      <c r="F360" s="437"/>
      <c r="G360" s="437"/>
      <c r="H360" s="437"/>
      <c r="I360" s="437"/>
      <c r="J360" s="437"/>
    </row>
    <row r="361" spans="1:10" x14ac:dyDescent="0.2">
      <c r="A361" s="675" t="s">
        <v>174</v>
      </c>
      <c r="B361" s="677"/>
      <c r="C361" s="191">
        <v>0</v>
      </c>
      <c r="D361" s="192">
        <v>0</v>
      </c>
      <c r="E361" s="437"/>
      <c r="F361" s="437"/>
      <c r="G361" s="437"/>
      <c r="H361" s="437"/>
      <c r="I361" s="437"/>
      <c r="J361" s="437"/>
    </row>
    <row r="362" spans="1:10" ht="12.75" customHeight="1" x14ac:dyDescent="0.2">
      <c r="A362" s="675" t="s">
        <v>282</v>
      </c>
      <c r="B362" s="677"/>
      <c r="C362" s="191">
        <v>0</v>
      </c>
      <c r="D362" s="192">
        <v>0</v>
      </c>
      <c r="E362" s="437"/>
      <c r="F362" s="437"/>
      <c r="G362" s="437"/>
      <c r="H362" s="437"/>
      <c r="I362" s="437"/>
      <c r="J362" s="437"/>
    </row>
    <row r="363" spans="1:10" ht="12.75" customHeight="1" x14ac:dyDescent="0.2">
      <c r="A363" s="675" t="s">
        <v>12</v>
      </c>
      <c r="B363" s="677"/>
      <c r="C363" s="191">
        <v>0</v>
      </c>
      <c r="D363" s="192">
        <v>0</v>
      </c>
      <c r="E363" s="437"/>
      <c r="F363" s="437"/>
      <c r="G363" s="437"/>
      <c r="H363" s="437"/>
      <c r="I363" s="437"/>
      <c r="J363" s="437"/>
    </row>
    <row r="364" spans="1:10" x14ac:dyDescent="0.2">
      <c r="A364" s="675" t="s">
        <v>262</v>
      </c>
      <c r="B364" s="677"/>
      <c r="C364" s="191">
        <v>0</v>
      </c>
      <c r="D364" s="192">
        <v>0</v>
      </c>
      <c r="E364" s="437"/>
      <c r="F364" s="437"/>
      <c r="G364" s="437"/>
      <c r="H364" s="437"/>
      <c r="I364" s="437"/>
      <c r="J364" s="437"/>
    </row>
    <row r="365" spans="1:10" x14ac:dyDescent="0.2">
      <c r="A365" s="657" t="s">
        <v>175</v>
      </c>
      <c r="B365" s="659"/>
      <c r="C365" s="517">
        <f>C366+C367+C369</f>
        <v>0</v>
      </c>
      <c r="D365" s="518">
        <f>D366+D367+D369</f>
        <v>0</v>
      </c>
      <c r="E365" s="437"/>
      <c r="F365" s="437"/>
      <c r="G365" s="437"/>
      <c r="H365" s="437"/>
      <c r="I365" s="437"/>
      <c r="J365" s="437"/>
    </row>
    <row r="366" spans="1:10" x14ac:dyDescent="0.2">
      <c r="A366" s="665" t="s">
        <v>79</v>
      </c>
      <c r="B366" s="666"/>
      <c r="C366" s="159">
        <v>0</v>
      </c>
      <c r="D366" s="282">
        <v>0</v>
      </c>
      <c r="E366" s="437"/>
      <c r="F366" s="437"/>
      <c r="G366" s="437"/>
      <c r="H366" s="437"/>
      <c r="I366" s="437"/>
      <c r="J366" s="437"/>
    </row>
    <row r="367" spans="1:10" x14ac:dyDescent="0.2">
      <c r="A367" s="665" t="s">
        <v>176</v>
      </c>
      <c r="B367" s="666"/>
      <c r="C367" s="159">
        <v>0</v>
      </c>
      <c r="D367" s="282">
        <v>0</v>
      </c>
      <c r="E367" s="437"/>
      <c r="F367" s="437"/>
      <c r="G367" s="437"/>
      <c r="H367" s="437"/>
      <c r="I367" s="437"/>
      <c r="J367" s="437"/>
    </row>
    <row r="368" spans="1:10" x14ac:dyDescent="0.2">
      <c r="A368" s="904" t="s">
        <v>177</v>
      </c>
      <c r="B368" s="905"/>
      <c r="C368" s="159">
        <v>0</v>
      </c>
      <c r="D368" s="282">
        <v>0</v>
      </c>
      <c r="E368" s="437"/>
      <c r="F368" s="437"/>
      <c r="G368" s="437"/>
      <c r="H368" s="437"/>
      <c r="I368" s="437"/>
      <c r="J368" s="437"/>
    </row>
    <row r="369" spans="1:10" ht="13.5" thickBot="1" x14ac:dyDescent="0.25">
      <c r="A369" s="691" t="s">
        <v>262</v>
      </c>
      <c r="B369" s="692"/>
      <c r="C369" s="159">
        <v>0</v>
      </c>
      <c r="D369" s="282">
        <v>0</v>
      </c>
      <c r="E369" s="437"/>
      <c r="F369" s="437"/>
      <c r="G369" s="437"/>
      <c r="H369" s="437"/>
      <c r="I369" s="437"/>
      <c r="J369" s="437"/>
    </row>
    <row r="370" spans="1:10" ht="13.5" thickBot="1" x14ac:dyDescent="0.25">
      <c r="A370" s="693" t="s">
        <v>108</v>
      </c>
      <c r="B370" s="694"/>
      <c r="C370" s="519">
        <f>C357+C365</f>
        <v>4695485.42</v>
      </c>
      <c r="D370" s="519">
        <f>D357+D365</f>
        <v>4241793.3499999996</v>
      </c>
      <c r="E370" s="437"/>
      <c r="F370" s="437"/>
      <c r="G370" s="437"/>
      <c r="H370" s="437"/>
      <c r="I370" s="437"/>
      <c r="J370" s="437"/>
    </row>
    <row r="371" spans="1:10" x14ac:dyDescent="0.2">
      <c r="A371" s="437"/>
      <c r="B371" s="437"/>
      <c r="C371" s="437"/>
      <c r="D371" s="437"/>
      <c r="E371" s="437"/>
      <c r="F371" s="437"/>
      <c r="G371" s="437"/>
      <c r="H371" s="437"/>
      <c r="I371" s="437"/>
      <c r="J371" s="437"/>
    </row>
    <row r="372" spans="1:10" x14ac:dyDescent="0.2">
      <c r="A372" s="437"/>
      <c r="B372" s="437"/>
      <c r="C372" s="437"/>
      <c r="D372" s="437"/>
      <c r="E372" s="437"/>
      <c r="F372" s="437"/>
      <c r="G372" s="437"/>
      <c r="H372" s="437"/>
      <c r="I372" s="437"/>
      <c r="J372" s="437"/>
    </row>
    <row r="373" spans="1:10" ht="26.25" customHeight="1" x14ac:dyDescent="0.2">
      <c r="A373" s="902" t="s">
        <v>345</v>
      </c>
      <c r="B373" s="903"/>
      <c r="C373" s="903"/>
      <c r="D373" s="903"/>
      <c r="E373" s="437"/>
      <c r="F373" s="437"/>
      <c r="G373" s="437"/>
      <c r="H373" s="437"/>
      <c r="I373" s="437"/>
      <c r="J373" s="437"/>
    </row>
    <row r="374" spans="1:10" ht="13.5" thickBot="1" x14ac:dyDescent="0.25">
      <c r="A374" s="437"/>
      <c r="B374" s="161"/>
      <c r="C374" s="437"/>
      <c r="D374" s="437"/>
      <c r="E374" s="437"/>
      <c r="F374" s="437"/>
      <c r="G374" s="437"/>
      <c r="H374" s="437"/>
      <c r="I374" s="437"/>
      <c r="J374" s="437"/>
    </row>
    <row r="375" spans="1:10" ht="13.5" thickBot="1" x14ac:dyDescent="0.25">
      <c r="A375" s="695"/>
      <c r="B375" s="696"/>
      <c r="C375" s="434" t="s">
        <v>239</v>
      </c>
      <c r="D375" s="133" t="s">
        <v>158</v>
      </c>
      <c r="E375" s="437"/>
      <c r="F375" s="437"/>
      <c r="G375" s="437"/>
      <c r="H375" s="437"/>
      <c r="I375" s="437"/>
      <c r="J375" s="437"/>
    </row>
    <row r="376" spans="1:10" ht="13.5" customHeight="1" thickBot="1" x14ac:dyDescent="0.25">
      <c r="A376" s="814" t="s">
        <v>231</v>
      </c>
      <c r="B376" s="815"/>
      <c r="C376" s="149">
        <v>2406663.94</v>
      </c>
      <c r="D376" s="130">
        <v>1635110.26</v>
      </c>
      <c r="E376" s="437"/>
      <c r="F376" s="437"/>
      <c r="G376" s="437"/>
      <c r="H376" s="437"/>
      <c r="I376" s="437"/>
      <c r="J376" s="437"/>
    </row>
    <row r="377" spans="1:10" ht="13.5" thickBot="1" x14ac:dyDescent="0.25">
      <c r="A377" s="594" t="s">
        <v>140</v>
      </c>
      <c r="B377" s="595"/>
      <c r="C377" s="505">
        <f>SUM(C376:C376)</f>
        <v>2406663.94</v>
      </c>
      <c r="D377" s="505">
        <f>SUM(D376:D376)</f>
        <v>1635110.26</v>
      </c>
      <c r="E377" s="437"/>
      <c r="F377" s="437"/>
      <c r="G377" s="437"/>
      <c r="H377" s="437"/>
      <c r="I377" s="437"/>
      <c r="J377" s="437"/>
    </row>
    <row r="378" spans="1:10" x14ac:dyDescent="0.2">
      <c r="A378" s="437"/>
      <c r="B378" s="437"/>
      <c r="C378" s="437"/>
      <c r="D378" s="437"/>
      <c r="E378" s="437"/>
      <c r="F378" s="437"/>
      <c r="G378" s="437"/>
      <c r="H378" s="437"/>
      <c r="I378" s="437"/>
      <c r="J378" s="437"/>
    </row>
    <row r="379" spans="1:10" x14ac:dyDescent="0.2">
      <c r="A379" s="437"/>
      <c r="B379" s="437"/>
      <c r="C379" s="437"/>
      <c r="D379" s="437"/>
      <c r="E379" s="437"/>
      <c r="F379" s="437"/>
      <c r="G379" s="437"/>
      <c r="H379" s="437"/>
      <c r="I379" s="437"/>
      <c r="J379" s="437"/>
    </row>
    <row r="380" spans="1:10" ht="14.45" customHeight="1" x14ac:dyDescent="0.2">
      <c r="A380" s="902" t="s">
        <v>316</v>
      </c>
      <c r="B380" s="902"/>
      <c r="C380" s="902"/>
      <c r="D380" s="902"/>
      <c r="E380" s="902"/>
      <c r="F380" s="437"/>
      <c r="G380" s="437"/>
      <c r="H380" s="437"/>
      <c r="I380" s="437"/>
      <c r="J380" s="437"/>
    </row>
    <row r="381" spans="1:10" ht="13.5" thickBot="1" x14ac:dyDescent="0.25">
      <c r="A381" s="437"/>
      <c r="B381" s="437"/>
      <c r="C381" s="437"/>
      <c r="D381" s="437"/>
      <c r="E381" s="23"/>
      <c r="F381" s="437"/>
      <c r="G381" s="437"/>
      <c r="H381" s="437"/>
      <c r="I381" s="437"/>
      <c r="J381" s="437"/>
    </row>
    <row r="382" spans="1:10" ht="26.25" thickBot="1" x14ac:dyDescent="0.25">
      <c r="A382" s="622" t="s">
        <v>111</v>
      </c>
      <c r="B382" s="807"/>
      <c r="C382" s="244" t="s">
        <v>280</v>
      </c>
      <c r="D382" s="244" t="s">
        <v>281</v>
      </c>
      <c r="E382" s="23"/>
      <c r="F382" s="437"/>
      <c r="G382" s="437"/>
      <c r="H382" s="437"/>
      <c r="I382" s="437"/>
      <c r="J382" s="437"/>
    </row>
    <row r="383" spans="1:10" ht="13.5" thickBot="1" x14ac:dyDescent="0.25">
      <c r="A383" s="906" t="s">
        <v>369</v>
      </c>
      <c r="B383" s="907"/>
      <c r="C383" s="162">
        <v>2199992.86</v>
      </c>
      <c r="D383" s="163">
        <v>2176192.2599999998</v>
      </c>
      <c r="E383" s="23"/>
      <c r="F383" s="437"/>
      <c r="G383" s="437"/>
      <c r="H383" s="437"/>
      <c r="I383" s="437"/>
      <c r="J383" s="437"/>
    </row>
    <row r="384" spans="1:10" x14ac:dyDescent="0.2">
      <c r="A384" s="23"/>
      <c r="B384" s="23"/>
      <c r="C384" s="23"/>
      <c r="D384" s="23"/>
      <c r="E384" s="23"/>
      <c r="F384" s="437"/>
      <c r="G384" s="437"/>
      <c r="H384" s="437"/>
      <c r="I384" s="437"/>
      <c r="J384" s="437"/>
    </row>
    <row r="385" spans="1:10" ht="29.25" customHeight="1" x14ac:dyDescent="0.2">
      <c r="A385" s="900" t="s">
        <v>367</v>
      </c>
      <c r="B385" s="900"/>
      <c r="C385" s="900"/>
      <c r="D385" s="901"/>
      <c r="E385" s="901"/>
      <c r="F385" s="437"/>
      <c r="G385" s="437"/>
      <c r="H385" s="437"/>
      <c r="I385" s="437"/>
      <c r="J385" s="437"/>
    </row>
    <row r="386" spans="1:10" x14ac:dyDescent="0.2">
      <c r="A386" s="437"/>
      <c r="B386" s="437"/>
      <c r="C386" s="437"/>
      <c r="D386" s="437"/>
      <c r="E386" s="437"/>
      <c r="F386" s="437"/>
      <c r="G386" s="437"/>
      <c r="H386" s="437"/>
      <c r="I386" s="437"/>
      <c r="J386" s="437"/>
    </row>
    <row r="387" spans="1:10" x14ac:dyDescent="0.2">
      <c r="A387" s="437"/>
      <c r="B387" s="437"/>
      <c r="C387" s="437"/>
      <c r="D387" s="437"/>
      <c r="E387" s="437"/>
      <c r="F387" s="437"/>
      <c r="G387" s="437"/>
      <c r="H387" s="437"/>
      <c r="I387" s="437"/>
      <c r="J387" s="437"/>
    </row>
    <row r="388" spans="1:10" x14ac:dyDescent="0.2">
      <c r="A388" s="437"/>
      <c r="B388" s="437"/>
      <c r="C388" s="437"/>
      <c r="D388" s="437"/>
      <c r="E388" s="437"/>
      <c r="F388" s="437"/>
      <c r="G388" s="437"/>
      <c r="H388" s="437"/>
      <c r="I388" s="437"/>
      <c r="J388" s="437"/>
    </row>
    <row r="389" spans="1:10" x14ac:dyDescent="0.2">
      <c r="A389" s="437"/>
      <c r="B389" s="437"/>
      <c r="C389" s="437"/>
      <c r="D389" s="437"/>
      <c r="E389" s="437"/>
      <c r="F389" s="437"/>
      <c r="G389" s="437"/>
      <c r="H389" s="437"/>
      <c r="I389" s="437"/>
      <c r="J389" s="437"/>
    </row>
    <row r="390" spans="1:10" ht="15" x14ac:dyDescent="0.2">
      <c r="A390" s="640" t="s">
        <v>346</v>
      </c>
      <c r="B390" s="640"/>
      <c r="C390" s="640"/>
      <c r="D390" s="640"/>
      <c r="E390" s="640"/>
      <c r="F390" s="640"/>
      <c r="G390" s="640"/>
      <c r="H390" s="640"/>
      <c r="I390" s="640"/>
      <c r="J390" s="437"/>
    </row>
    <row r="391" spans="1:10" x14ac:dyDescent="0.2">
      <c r="A391" s="437"/>
      <c r="B391" s="437"/>
      <c r="C391" s="437"/>
      <c r="D391" s="437"/>
      <c r="E391" s="437"/>
      <c r="F391" s="437"/>
      <c r="G391" s="437"/>
      <c r="H391" s="437"/>
      <c r="I391" s="437"/>
      <c r="J391" s="437"/>
    </row>
    <row r="392" spans="1:10" ht="15" customHeight="1" x14ac:dyDescent="0.2">
      <c r="A392" s="640" t="s">
        <v>315</v>
      </c>
      <c r="B392" s="640"/>
      <c r="C392" s="640"/>
      <c r="D392" s="640"/>
      <c r="E392" s="640"/>
      <c r="F392" s="640"/>
      <c r="G392" s="640"/>
      <c r="H392" s="640"/>
      <c r="I392" s="640"/>
      <c r="J392" s="437"/>
    </row>
    <row r="393" spans="1:10" ht="13.5" thickBot="1" x14ac:dyDescent="0.25">
      <c r="A393" s="228"/>
      <c r="B393" s="228"/>
      <c r="C393" s="228"/>
      <c r="D393" s="228"/>
      <c r="E393" s="228"/>
      <c r="F393" s="228"/>
      <c r="G393" s="228"/>
      <c r="H393" s="228"/>
      <c r="I393" s="164"/>
      <c r="J393" s="437"/>
    </row>
    <row r="394" spans="1:10" ht="26.25" thickBot="1" x14ac:dyDescent="0.25">
      <c r="A394" s="753" t="s">
        <v>105</v>
      </c>
      <c r="B394" s="875" t="s">
        <v>51</v>
      </c>
      <c r="C394" s="899"/>
      <c r="D394" s="876"/>
      <c r="E394" s="248" t="s">
        <v>132</v>
      </c>
      <c r="F394" s="875" t="s">
        <v>52</v>
      </c>
      <c r="G394" s="899"/>
      <c r="H394" s="876"/>
      <c r="I394" s="520" t="s">
        <v>153</v>
      </c>
      <c r="J394" s="437"/>
    </row>
    <row r="395" spans="1:10" ht="64.5" thickBot="1" x14ac:dyDescent="0.25">
      <c r="A395" s="754"/>
      <c r="B395" s="165" t="s">
        <v>131</v>
      </c>
      <c r="C395" s="166" t="s">
        <v>116</v>
      </c>
      <c r="D395" s="167" t="s">
        <v>41</v>
      </c>
      <c r="E395" s="168" t="s">
        <v>229</v>
      </c>
      <c r="F395" s="165" t="s">
        <v>131</v>
      </c>
      <c r="G395" s="166" t="s">
        <v>133</v>
      </c>
      <c r="H395" s="167" t="s">
        <v>152</v>
      </c>
      <c r="I395" s="521"/>
      <c r="J395" s="437"/>
    </row>
    <row r="396" spans="1:10" ht="26.25" thickBot="1" x14ac:dyDescent="0.25">
      <c r="A396" s="255" t="s">
        <v>413</v>
      </c>
      <c r="B396" s="522">
        <v>0</v>
      </c>
      <c r="C396" s="523">
        <v>0</v>
      </c>
      <c r="D396" s="524">
        <v>0</v>
      </c>
      <c r="E396" s="508">
        <v>0</v>
      </c>
      <c r="F396" s="522">
        <v>0</v>
      </c>
      <c r="G396" s="525">
        <v>0</v>
      </c>
      <c r="H396" s="524">
        <v>0</v>
      </c>
      <c r="I396" s="508">
        <f>SUM(B396:H396)</f>
        <v>0</v>
      </c>
      <c r="J396" s="437"/>
    </row>
    <row r="397" spans="1:10" ht="13.5" thickBot="1" x14ac:dyDescent="0.25">
      <c r="A397" s="526" t="s">
        <v>53</v>
      </c>
      <c r="B397" s="527">
        <f t="shared" ref="B397:I397" si="12">SUM(B398:B400)</f>
        <v>0</v>
      </c>
      <c r="C397" s="528">
        <f t="shared" si="12"/>
        <v>0</v>
      </c>
      <c r="D397" s="529">
        <f t="shared" si="12"/>
        <v>0</v>
      </c>
      <c r="E397" s="526">
        <f t="shared" si="12"/>
        <v>0</v>
      </c>
      <c r="F397" s="527">
        <f t="shared" si="12"/>
        <v>0</v>
      </c>
      <c r="G397" s="527">
        <f t="shared" si="12"/>
        <v>0</v>
      </c>
      <c r="H397" s="526">
        <f t="shared" si="12"/>
        <v>0</v>
      </c>
      <c r="I397" s="526">
        <f t="shared" si="12"/>
        <v>0</v>
      </c>
      <c r="J397" s="437"/>
    </row>
    <row r="398" spans="1:10" x14ac:dyDescent="0.2">
      <c r="A398" s="283" t="s">
        <v>54</v>
      </c>
      <c r="B398" s="284">
        <v>0</v>
      </c>
      <c r="C398" s="530">
        <v>0</v>
      </c>
      <c r="D398" s="531">
        <v>0</v>
      </c>
      <c r="E398" s="532">
        <v>0</v>
      </c>
      <c r="F398" s="284">
        <v>0</v>
      </c>
      <c r="G398" s="533">
        <v>0</v>
      </c>
      <c r="H398" s="531">
        <v>0</v>
      </c>
      <c r="I398" s="285">
        <f>SUM(B398:H398)</f>
        <v>0</v>
      </c>
      <c r="J398" s="437"/>
    </row>
    <row r="399" spans="1:10" x14ac:dyDescent="0.2">
      <c r="A399" s="286" t="s">
        <v>55</v>
      </c>
      <c r="B399" s="287">
        <v>0</v>
      </c>
      <c r="C399" s="275">
        <v>0</v>
      </c>
      <c r="D399" s="534">
        <v>0</v>
      </c>
      <c r="E399" s="173">
        <v>0</v>
      </c>
      <c r="F399" s="287">
        <v>0</v>
      </c>
      <c r="G399" s="535">
        <v>0</v>
      </c>
      <c r="H399" s="534">
        <v>0</v>
      </c>
      <c r="I399" s="285">
        <f>SUM(B399:H399)</f>
        <v>0</v>
      </c>
      <c r="J399" s="437"/>
    </row>
    <row r="400" spans="1:10" ht="13.5" thickBot="1" x14ac:dyDescent="0.25">
      <c r="A400" s="288" t="s">
        <v>56</v>
      </c>
      <c r="B400" s="287">
        <v>0</v>
      </c>
      <c r="C400" s="275">
        <v>0</v>
      </c>
      <c r="D400" s="534">
        <v>0</v>
      </c>
      <c r="E400" s="173">
        <v>0</v>
      </c>
      <c r="F400" s="287">
        <v>0</v>
      </c>
      <c r="G400" s="535">
        <v>0</v>
      </c>
      <c r="H400" s="534">
        <v>0</v>
      </c>
      <c r="I400" s="285">
        <f>SUM(B400:H400)</f>
        <v>0</v>
      </c>
      <c r="J400" s="437"/>
    </row>
    <row r="401" spans="1:10" ht="13.5" thickBot="1" x14ac:dyDescent="0.25">
      <c r="A401" s="526" t="s">
        <v>57</v>
      </c>
      <c r="B401" s="522">
        <f t="shared" ref="B401:I401" si="13">SUM(B402:B405)</f>
        <v>0</v>
      </c>
      <c r="C401" s="523">
        <f t="shared" si="13"/>
        <v>0</v>
      </c>
      <c r="D401" s="525">
        <f t="shared" si="13"/>
        <v>0</v>
      </c>
      <c r="E401" s="508">
        <f t="shared" si="13"/>
        <v>0</v>
      </c>
      <c r="F401" s="522">
        <f t="shared" si="13"/>
        <v>0</v>
      </c>
      <c r="G401" s="522">
        <f t="shared" si="13"/>
        <v>0</v>
      </c>
      <c r="H401" s="508">
        <f t="shared" si="13"/>
        <v>0</v>
      </c>
      <c r="I401" s="508">
        <f t="shared" si="13"/>
        <v>0</v>
      </c>
      <c r="J401" s="437"/>
    </row>
    <row r="402" spans="1:10" ht="13.5" customHeight="1" x14ac:dyDescent="0.2">
      <c r="A402" s="289" t="s">
        <v>58</v>
      </c>
      <c r="B402" s="287">
        <v>0</v>
      </c>
      <c r="C402" s="275">
        <v>0</v>
      </c>
      <c r="D402" s="534">
        <v>0</v>
      </c>
      <c r="E402" s="173">
        <v>0</v>
      </c>
      <c r="F402" s="287">
        <v>0</v>
      </c>
      <c r="G402" s="535">
        <v>0</v>
      </c>
      <c r="H402" s="534">
        <v>0</v>
      </c>
      <c r="I402" s="285">
        <f>SUM(B402:H402)</f>
        <v>0</v>
      </c>
      <c r="J402" s="437"/>
    </row>
    <row r="403" spans="1:10" x14ac:dyDescent="0.2">
      <c r="A403" s="289" t="s">
        <v>59</v>
      </c>
      <c r="B403" s="287">
        <v>0</v>
      </c>
      <c r="C403" s="275">
        <v>0</v>
      </c>
      <c r="D403" s="534">
        <v>0</v>
      </c>
      <c r="E403" s="173">
        <v>0</v>
      </c>
      <c r="F403" s="287">
        <v>0</v>
      </c>
      <c r="G403" s="535">
        <v>0</v>
      </c>
      <c r="H403" s="534">
        <v>0</v>
      </c>
      <c r="I403" s="285">
        <f>SUM(B403:H403)</f>
        <v>0</v>
      </c>
      <c r="J403" s="437"/>
    </row>
    <row r="404" spans="1:10" x14ac:dyDescent="0.2">
      <c r="A404" s="289" t="s">
        <v>60</v>
      </c>
      <c r="B404" s="287">
        <v>0</v>
      </c>
      <c r="C404" s="275">
        <v>0</v>
      </c>
      <c r="D404" s="534">
        <v>0</v>
      </c>
      <c r="E404" s="173">
        <v>0</v>
      </c>
      <c r="F404" s="287">
        <v>0</v>
      </c>
      <c r="G404" s="535">
        <v>0</v>
      </c>
      <c r="H404" s="534">
        <v>0</v>
      </c>
      <c r="I404" s="285">
        <f>SUM(B404:H404)</f>
        <v>0</v>
      </c>
      <c r="J404" s="437"/>
    </row>
    <row r="405" spans="1:10" ht="13.5" thickBot="1" x14ac:dyDescent="0.25">
      <c r="A405" s="290" t="s">
        <v>61</v>
      </c>
      <c r="B405" s="287">
        <v>0</v>
      </c>
      <c r="C405" s="275">
        <v>0</v>
      </c>
      <c r="D405" s="534">
        <v>0</v>
      </c>
      <c r="E405" s="173">
        <v>0</v>
      </c>
      <c r="F405" s="287">
        <v>0</v>
      </c>
      <c r="G405" s="535">
        <v>0</v>
      </c>
      <c r="H405" s="534">
        <v>0</v>
      </c>
      <c r="I405" s="285">
        <f>SUM(B405:H405)</f>
        <v>0</v>
      </c>
      <c r="J405" s="437"/>
    </row>
    <row r="406" spans="1:10" ht="26.25" customHeight="1" thickBot="1" x14ac:dyDescent="0.25">
      <c r="A406" s="256" t="s">
        <v>376</v>
      </c>
      <c r="B406" s="257">
        <f t="shared" ref="B406:I406" si="14">B396+B397-B401</f>
        <v>0</v>
      </c>
      <c r="C406" s="257">
        <f t="shared" si="14"/>
        <v>0</v>
      </c>
      <c r="D406" s="257">
        <f t="shared" si="14"/>
        <v>0</v>
      </c>
      <c r="E406" s="258">
        <f t="shared" si="14"/>
        <v>0</v>
      </c>
      <c r="F406" s="257">
        <f t="shared" si="14"/>
        <v>0</v>
      </c>
      <c r="G406" s="257">
        <f t="shared" si="14"/>
        <v>0</v>
      </c>
      <c r="H406" s="258">
        <f t="shared" si="14"/>
        <v>0</v>
      </c>
      <c r="I406" s="258">
        <f t="shared" si="14"/>
        <v>0</v>
      </c>
      <c r="J406" s="437"/>
    </row>
    <row r="407" spans="1:10" ht="40.5" customHeight="1" thickBot="1" x14ac:dyDescent="0.25">
      <c r="A407" s="255" t="s">
        <v>377</v>
      </c>
      <c r="B407" s="259">
        <v>0</v>
      </c>
      <c r="C407" s="260">
        <v>0</v>
      </c>
      <c r="D407" s="261">
        <v>0</v>
      </c>
      <c r="E407" s="262">
        <v>0</v>
      </c>
      <c r="F407" s="259">
        <v>0</v>
      </c>
      <c r="G407" s="263">
        <v>0</v>
      </c>
      <c r="H407" s="261">
        <v>0</v>
      </c>
      <c r="I407" s="262">
        <f>SUM(B407:H407)</f>
        <v>0</v>
      </c>
      <c r="J407" s="437"/>
    </row>
    <row r="408" spans="1:10" x14ac:dyDescent="0.2">
      <c r="A408" s="298" t="s">
        <v>53</v>
      </c>
      <c r="B408" s="296">
        <v>0</v>
      </c>
      <c r="C408" s="536">
        <v>0</v>
      </c>
      <c r="D408" s="537">
        <v>0</v>
      </c>
      <c r="E408" s="300">
        <v>0</v>
      </c>
      <c r="F408" s="296">
        <v>0</v>
      </c>
      <c r="G408" s="538">
        <v>0</v>
      </c>
      <c r="H408" s="537">
        <v>0</v>
      </c>
      <c r="I408" s="300">
        <f>SUM(B408:H408)</f>
        <v>0</v>
      </c>
      <c r="J408" s="437"/>
    </row>
    <row r="409" spans="1:10" ht="13.5" thickBot="1" x14ac:dyDescent="0.25">
      <c r="A409" s="297" t="s">
        <v>57</v>
      </c>
      <c r="B409" s="295">
        <v>0</v>
      </c>
      <c r="C409" s="539">
        <v>0</v>
      </c>
      <c r="D409" s="540">
        <v>0</v>
      </c>
      <c r="E409" s="299">
        <v>0</v>
      </c>
      <c r="F409" s="295">
        <v>0</v>
      </c>
      <c r="G409" s="541">
        <v>0</v>
      </c>
      <c r="H409" s="540">
        <v>0</v>
      </c>
      <c r="I409" s="299">
        <f>SUM(B409:H409)</f>
        <v>0</v>
      </c>
      <c r="J409" s="437"/>
    </row>
    <row r="410" spans="1:10" ht="41.25" customHeight="1" thickBot="1" x14ac:dyDescent="0.25">
      <c r="A410" s="264" t="s">
        <v>375</v>
      </c>
      <c r="B410" s="259">
        <f>B407+B408-B409</f>
        <v>0</v>
      </c>
      <c r="C410" s="260">
        <f t="shared" ref="C410:I410" si="15">C407+C408-C409</f>
        <v>0</v>
      </c>
      <c r="D410" s="261">
        <f t="shared" si="15"/>
        <v>0</v>
      </c>
      <c r="E410" s="262">
        <f t="shared" si="15"/>
        <v>0</v>
      </c>
      <c r="F410" s="259">
        <f t="shared" si="15"/>
        <v>0</v>
      </c>
      <c r="G410" s="263">
        <f t="shared" si="15"/>
        <v>0</v>
      </c>
      <c r="H410" s="261">
        <f t="shared" si="15"/>
        <v>0</v>
      </c>
      <c r="I410" s="262">
        <f t="shared" si="15"/>
        <v>0</v>
      </c>
      <c r="J410" s="437"/>
    </row>
    <row r="411" spans="1:10" ht="26.25" customHeight="1" thickBot="1" x14ac:dyDescent="0.25">
      <c r="A411" s="251" t="s">
        <v>414</v>
      </c>
      <c r="B411" s="491">
        <f t="shared" ref="B411:I411" si="16">B396-B407</f>
        <v>0</v>
      </c>
      <c r="C411" s="491">
        <f t="shared" si="16"/>
        <v>0</v>
      </c>
      <c r="D411" s="491">
        <f t="shared" si="16"/>
        <v>0</v>
      </c>
      <c r="E411" s="491">
        <f t="shared" si="16"/>
        <v>0</v>
      </c>
      <c r="F411" s="491">
        <f t="shared" si="16"/>
        <v>0</v>
      </c>
      <c r="G411" s="491">
        <f t="shared" si="16"/>
        <v>0</v>
      </c>
      <c r="H411" s="491">
        <f t="shared" si="16"/>
        <v>0</v>
      </c>
      <c r="I411" s="491">
        <f t="shared" si="16"/>
        <v>0</v>
      </c>
      <c r="J411" s="437"/>
    </row>
    <row r="412" spans="1:10" ht="26.25" customHeight="1" thickBot="1" x14ac:dyDescent="0.25">
      <c r="A412" s="294" t="s">
        <v>415</v>
      </c>
      <c r="B412" s="491">
        <f>B406-B410</f>
        <v>0</v>
      </c>
      <c r="C412" s="491">
        <f t="shared" ref="C412:I412" si="17">C406-C410</f>
        <v>0</v>
      </c>
      <c r="D412" s="491">
        <f t="shared" si="17"/>
        <v>0</v>
      </c>
      <c r="E412" s="491">
        <f t="shared" si="17"/>
        <v>0</v>
      </c>
      <c r="F412" s="491">
        <f t="shared" si="17"/>
        <v>0</v>
      </c>
      <c r="G412" s="491">
        <f t="shared" si="17"/>
        <v>0</v>
      </c>
      <c r="H412" s="491">
        <f t="shared" si="17"/>
        <v>0</v>
      </c>
      <c r="I412" s="491">
        <f t="shared" si="17"/>
        <v>0</v>
      </c>
      <c r="J412" s="437"/>
    </row>
    <row r="413" spans="1:10" ht="26.25" customHeight="1" x14ac:dyDescent="0.2">
      <c r="A413" s="169"/>
      <c r="B413" s="542"/>
      <c r="C413" s="542"/>
      <c r="D413" s="542"/>
      <c r="E413" s="542"/>
      <c r="F413" s="542"/>
      <c r="G413" s="542"/>
      <c r="H413" s="542"/>
      <c r="I413" s="542"/>
      <c r="J413" s="437"/>
    </row>
    <row r="414" spans="1:10" x14ac:dyDescent="0.2">
      <c r="A414" s="437"/>
      <c r="B414" s="437"/>
      <c r="C414" s="437"/>
      <c r="D414" s="437"/>
      <c r="E414" s="437"/>
      <c r="F414" s="437"/>
      <c r="G414" s="437"/>
      <c r="H414" s="437"/>
      <c r="I414" s="437"/>
      <c r="J414" s="437"/>
    </row>
    <row r="415" spans="1:10" ht="15" customHeight="1" x14ac:dyDescent="0.2">
      <c r="A415" s="711" t="s">
        <v>314</v>
      </c>
      <c r="B415" s="858"/>
      <c r="C415" s="858"/>
      <c r="D415" s="437"/>
      <c r="E415" s="437"/>
      <c r="F415" s="437"/>
      <c r="G415" s="437"/>
      <c r="H415" s="437"/>
      <c r="I415" s="437"/>
      <c r="J415" s="437"/>
    </row>
    <row r="416" spans="1:10" ht="13.5" thickBot="1" x14ac:dyDescent="0.25">
      <c r="A416" s="119"/>
      <c r="B416" s="170"/>
      <c r="C416" s="170"/>
      <c r="D416" s="437"/>
      <c r="E416" s="440"/>
      <c r="F416" s="440"/>
      <c r="G416" s="440"/>
      <c r="H416" s="440"/>
      <c r="I416" s="440"/>
      <c r="J416" s="437"/>
    </row>
    <row r="417" spans="1:10" ht="13.5" thickBot="1" x14ac:dyDescent="0.25">
      <c r="A417" s="875" t="s">
        <v>134</v>
      </c>
      <c r="B417" s="876"/>
      <c r="C417" s="171" t="s">
        <v>157</v>
      </c>
      <c r="D417" s="438" t="s">
        <v>266</v>
      </c>
      <c r="E417" s="437"/>
      <c r="F417" s="437"/>
      <c r="G417" s="437"/>
      <c r="H417" s="437"/>
      <c r="I417" s="437"/>
      <c r="J417" s="437"/>
    </row>
    <row r="418" spans="1:10" ht="12.75" customHeight="1" x14ac:dyDescent="0.2">
      <c r="A418" s="877" t="s">
        <v>142</v>
      </c>
      <c r="B418" s="878"/>
      <c r="C418" s="543">
        <v>9224.4500000000007</v>
      </c>
      <c r="D418" s="543">
        <v>779.65</v>
      </c>
      <c r="E418" s="544"/>
      <c r="F418" s="544"/>
      <c r="G418" s="544"/>
      <c r="H418" s="544"/>
      <c r="I418" s="544"/>
      <c r="J418" s="437"/>
    </row>
    <row r="419" spans="1:10" x14ac:dyDescent="0.2">
      <c r="A419" s="879" t="s">
        <v>143</v>
      </c>
      <c r="B419" s="880"/>
      <c r="C419" s="545">
        <v>8789.3700000000008</v>
      </c>
      <c r="D419" s="545">
        <v>22701.78</v>
      </c>
      <c r="E419" s="546"/>
      <c r="F419" s="546"/>
      <c r="G419" s="546"/>
      <c r="H419" s="546"/>
      <c r="I419" s="546"/>
      <c r="J419" s="437"/>
    </row>
    <row r="420" spans="1:10" ht="12.75" customHeight="1" x14ac:dyDescent="0.2">
      <c r="A420" s="879" t="s">
        <v>115</v>
      </c>
      <c r="B420" s="880"/>
      <c r="C420" s="545">
        <v>0</v>
      </c>
      <c r="D420" s="545">
        <v>0</v>
      </c>
      <c r="E420" s="172"/>
      <c r="F420" s="172"/>
      <c r="G420" s="172"/>
      <c r="H420" s="172"/>
      <c r="I420" s="172"/>
      <c r="J420" s="437"/>
    </row>
    <row r="421" spans="1:10" ht="12.75" customHeight="1" x14ac:dyDescent="0.2">
      <c r="A421" s="681" t="s">
        <v>73</v>
      </c>
      <c r="B421" s="682"/>
      <c r="C421" s="547">
        <f>C422+C425+C426+C427+C428</f>
        <v>12289827.77</v>
      </c>
      <c r="D421" s="547">
        <f>D422+D425+D426+D427+D428</f>
        <v>15827554.219999999</v>
      </c>
      <c r="E421" s="437"/>
      <c r="F421" s="437"/>
      <c r="G421" s="437"/>
      <c r="H421" s="437"/>
      <c r="I421" s="437"/>
      <c r="J421" s="437"/>
    </row>
    <row r="422" spans="1:10" ht="27" customHeight="1" x14ac:dyDescent="0.2">
      <c r="A422" s="600" t="s">
        <v>259</v>
      </c>
      <c r="B422" s="601"/>
      <c r="C422" s="173">
        <v>4275627.1500000004</v>
      </c>
      <c r="D422" s="173">
        <v>5886032.7000000002</v>
      </c>
      <c r="E422" s="437"/>
      <c r="F422" s="437"/>
      <c r="G422" s="437"/>
      <c r="H422" s="437"/>
      <c r="I422" s="437"/>
      <c r="J422" s="437"/>
    </row>
    <row r="423" spans="1:10" x14ac:dyDescent="0.2">
      <c r="A423" s="881" t="s">
        <v>167</v>
      </c>
      <c r="B423" s="882"/>
      <c r="C423" s="173">
        <v>7097868.3499999996</v>
      </c>
      <c r="D423" s="173">
        <v>9824224.7599999998</v>
      </c>
      <c r="E423" s="437"/>
      <c r="F423" s="437"/>
      <c r="G423" s="437"/>
      <c r="H423" s="437"/>
      <c r="I423" s="437"/>
      <c r="J423" s="437"/>
    </row>
    <row r="424" spans="1:10" ht="25.5" customHeight="1" x14ac:dyDescent="0.2">
      <c r="A424" s="881" t="s">
        <v>169</v>
      </c>
      <c r="B424" s="882"/>
      <c r="C424" s="173">
        <v>2822241.2</v>
      </c>
      <c r="D424" s="173">
        <v>3938192.06</v>
      </c>
      <c r="E424" s="437"/>
      <c r="F424" s="437"/>
      <c r="G424" s="437"/>
      <c r="H424" s="437"/>
      <c r="I424" s="437"/>
      <c r="J424" s="437"/>
    </row>
    <row r="425" spans="1:10" ht="12.75" customHeight="1" x14ac:dyDescent="0.2">
      <c r="A425" s="598" t="s">
        <v>74</v>
      </c>
      <c r="B425" s="599"/>
      <c r="C425" s="130">
        <v>161408</v>
      </c>
      <c r="D425" s="130">
        <v>0</v>
      </c>
      <c r="E425" s="437"/>
      <c r="F425" s="437"/>
      <c r="G425" s="437"/>
      <c r="H425" s="437"/>
      <c r="I425" s="437"/>
      <c r="J425" s="437"/>
    </row>
    <row r="426" spans="1:10" x14ac:dyDescent="0.2">
      <c r="A426" s="598" t="s">
        <v>144</v>
      </c>
      <c r="B426" s="599"/>
      <c r="C426" s="130">
        <v>7852792.6200000001</v>
      </c>
      <c r="D426" s="130">
        <v>9941521.5199999996</v>
      </c>
      <c r="E426" s="437"/>
      <c r="F426" s="437"/>
      <c r="G426" s="437"/>
      <c r="H426" s="437"/>
      <c r="I426" s="437"/>
      <c r="J426" s="437"/>
    </row>
    <row r="427" spans="1:10" x14ac:dyDescent="0.2">
      <c r="A427" s="598" t="s">
        <v>75</v>
      </c>
      <c r="B427" s="599"/>
      <c r="C427" s="130">
        <v>0</v>
      </c>
      <c r="D427" s="130">
        <v>0</v>
      </c>
      <c r="E427" s="437"/>
      <c r="F427" s="437"/>
      <c r="G427" s="437"/>
      <c r="H427" s="437"/>
      <c r="I427" s="437"/>
      <c r="J427" s="437"/>
    </row>
    <row r="428" spans="1:10" x14ac:dyDescent="0.2">
      <c r="A428" s="598" t="s">
        <v>87</v>
      </c>
      <c r="B428" s="599"/>
      <c r="C428" s="130">
        <v>0</v>
      </c>
      <c r="D428" s="130">
        <v>0</v>
      </c>
      <c r="E428" s="437"/>
      <c r="F428" s="437"/>
      <c r="G428" s="437"/>
      <c r="H428" s="437"/>
      <c r="I428" s="437"/>
      <c r="J428" s="437"/>
    </row>
    <row r="429" spans="1:10" ht="24.75" customHeight="1" thickBot="1" x14ac:dyDescent="0.25">
      <c r="A429" s="883" t="s">
        <v>76</v>
      </c>
      <c r="B429" s="884"/>
      <c r="C429" s="545">
        <v>0</v>
      </c>
      <c r="D429" s="545">
        <v>0</v>
      </c>
      <c r="E429" s="437"/>
      <c r="F429" s="437"/>
      <c r="G429" s="437"/>
      <c r="H429" s="437"/>
      <c r="I429" s="437"/>
      <c r="J429" s="437"/>
    </row>
    <row r="430" spans="1:10" ht="13.5" thickBot="1" x14ac:dyDescent="0.25">
      <c r="A430" s="885" t="s">
        <v>140</v>
      </c>
      <c r="B430" s="886"/>
      <c r="C430" s="491">
        <f>SUM(C418+C419+C420+C421+C429)</f>
        <v>12307841.59</v>
      </c>
      <c r="D430" s="491">
        <f>SUM(D418+D419+D420+D421+D429)</f>
        <v>15851035.649999999</v>
      </c>
      <c r="E430" s="437"/>
      <c r="F430" s="437"/>
      <c r="G430" s="437"/>
      <c r="H430" s="437"/>
      <c r="I430" s="437"/>
      <c r="J430" s="437"/>
    </row>
    <row r="431" spans="1:10" x14ac:dyDescent="0.2">
      <c r="A431" s="437"/>
      <c r="B431" s="437"/>
      <c r="C431" s="437"/>
      <c r="D431" s="437"/>
      <c r="E431" s="437"/>
      <c r="F431" s="437"/>
      <c r="G431" s="437"/>
      <c r="H431" s="437"/>
      <c r="I431" s="437"/>
      <c r="J431" s="437"/>
    </row>
    <row r="432" spans="1:10" x14ac:dyDescent="0.2">
      <c r="A432" s="437"/>
      <c r="B432" s="437"/>
      <c r="C432" s="437"/>
      <c r="D432" s="437"/>
      <c r="E432" s="437"/>
      <c r="F432" s="437"/>
      <c r="G432" s="437"/>
      <c r="H432" s="437"/>
      <c r="I432" s="437"/>
      <c r="J432" s="437"/>
    </row>
    <row r="433" spans="1:10" ht="15" x14ac:dyDescent="0.2">
      <c r="A433" s="240" t="s">
        <v>283</v>
      </c>
      <c r="B433" s="440"/>
      <c r="C433" s="440"/>
      <c r="D433" s="440"/>
      <c r="E433" s="437"/>
      <c r="F433" s="437"/>
      <c r="G433" s="437"/>
      <c r="H433" s="437"/>
      <c r="I433" s="437"/>
      <c r="J433" s="437"/>
    </row>
    <row r="434" spans="1:10" ht="13.5" thickBot="1" x14ac:dyDescent="0.25">
      <c r="A434" s="437"/>
      <c r="B434" s="437"/>
      <c r="C434" s="437"/>
      <c r="D434" s="437"/>
      <c r="E434" s="437"/>
      <c r="F434" s="437"/>
      <c r="G434" s="437"/>
      <c r="H434" s="437"/>
      <c r="I434" s="437"/>
      <c r="J434" s="437"/>
    </row>
    <row r="435" spans="1:10" ht="13.5" thickBot="1" x14ac:dyDescent="0.25">
      <c r="A435" s="548" t="s">
        <v>72</v>
      </c>
      <c r="B435" s="549"/>
      <c r="C435" s="549"/>
      <c r="D435" s="550"/>
      <c r="E435" s="437"/>
      <c r="F435" s="437"/>
      <c r="G435" s="437"/>
      <c r="H435" s="437"/>
      <c r="I435" s="437"/>
      <c r="J435" s="437"/>
    </row>
    <row r="436" spans="1:10" ht="13.5" thickBot="1" x14ac:dyDescent="0.25">
      <c r="A436" s="870" t="s">
        <v>157</v>
      </c>
      <c r="B436" s="871"/>
      <c r="C436" s="868" t="s">
        <v>266</v>
      </c>
      <c r="D436" s="869"/>
      <c r="E436" s="437"/>
      <c r="F436" s="437"/>
      <c r="G436" s="437"/>
      <c r="H436" s="437"/>
      <c r="I436" s="437"/>
      <c r="J436" s="437"/>
    </row>
    <row r="437" spans="1:10" ht="13.5" thickBot="1" x14ac:dyDescent="0.25">
      <c r="A437" s="854">
        <v>0</v>
      </c>
      <c r="B437" s="867"/>
      <c r="C437" s="854">
        <v>0</v>
      </c>
      <c r="D437" s="867"/>
      <c r="E437" s="437"/>
      <c r="F437" s="437"/>
      <c r="G437" s="437"/>
      <c r="H437" s="437"/>
      <c r="I437" s="437"/>
      <c r="J437" s="437"/>
    </row>
    <row r="438" spans="1:10" x14ac:dyDescent="0.2">
      <c r="A438" s="437"/>
      <c r="B438" s="437"/>
      <c r="C438" s="437"/>
      <c r="D438" s="437"/>
      <c r="E438" s="437"/>
      <c r="F438" s="437"/>
      <c r="G438" s="437"/>
      <c r="H438" s="437"/>
      <c r="I438" s="437"/>
      <c r="J438" s="437"/>
    </row>
    <row r="439" spans="1:10" x14ac:dyDescent="0.2">
      <c r="A439" s="437"/>
      <c r="B439" s="437"/>
      <c r="C439" s="437"/>
      <c r="D439" s="437"/>
      <c r="E439" s="437"/>
      <c r="F439" s="437"/>
      <c r="G439" s="437"/>
      <c r="H439" s="437"/>
      <c r="I439" s="437"/>
      <c r="J439" s="437"/>
    </row>
    <row r="440" spans="1:10" ht="15" customHeight="1" x14ac:dyDescent="0.2">
      <c r="A440" s="873" t="s">
        <v>399</v>
      </c>
      <c r="B440" s="873"/>
      <c r="C440" s="873"/>
      <c r="D440" s="874"/>
      <c r="E440" s="437"/>
      <c r="F440" s="437"/>
      <c r="G440" s="437"/>
      <c r="H440" s="437"/>
      <c r="I440" s="437"/>
      <c r="J440" s="437"/>
    </row>
    <row r="441" spans="1:10" ht="14.25" customHeight="1" x14ac:dyDescent="0.2">
      <c r="A441" s="872" t="s">
        <v>242</v>
      </c>
      <c r="B441" s="872"/>
      <c r="C441" s="872"/>
      <c r="D441" s="437"/>
      <c r="E441" s="437"/>
      <c r="F441" s="437"/>
      <c r="G441" s="437"/>
      <c r="H441" s="437"/>
      <c r="I441" s="437"/>
      <c r="J441" s="437"/>
    </row>
    <row r="442" spans="1:10" ht="13.5" thickBot="1" x14ac:dyDescent="0.25">
      <c r="A442" s="174"/>
      <c r="B442" s="175"/>
      <c r="C442" s="175"/>
      <c r="D442" s="437"/>
      <c r="E442" s="437"/>
      <c r="F442" s="437"/>
      <c r="G442" s="437"/>
      <c r="H442" s="437"/>
      <c r="I442" s="437"/>
      <c r="J442" s="437"/>
    </row>
    <row r="443" spans="1:10" ht="13.5" thickBot="1" x14ac:dyDescent="0.25">
      <c r="A443" s="805" t="s">
        <v>27</v>
      </c>
      <c r="B443" s="851"/>
      <c r="C443" s="138" t="s">
        <v>42</v>
      </c>
      <c r="D443" s="138" t="s">
        <v>416</v>
      </c>
      <c r="E443" s="437"/>
      <c r="F443" s="437"/>
      <c r="G443" s="437"/>
      <c r="H443" s="437"/>
      <c r="I443" s="437"/>
      <c r="J443" s="437"/>
    </row>
    <row r="444" spans="1:10" ht="28.15" customHeight="1" x14ac:dyDescent="0.2">
      <c r="A444" s="852" t="s">
        <v>397</v>
      </c>
      <c r="B444" s="853"/>
      <c r="C444" s="176">
        <v>0</v>
      </c>
      <c r="D444" s="177">
        <v>0</v>
      </c>
      <c r="E444" s="437"/>
      <c r="F444" s="437"/>
      <c r="G444" s="437"/>
      <c r="H444" s="437"/>
      <c r="I444" s="437"/>
      <c r="J444" s="437"/>
    </row>
    <row r="445" spans="1:10" ht="12.75" customHeight="1" x14ac:dyDescent="0.2">
      <c r="A445" s="859" t="s">
        <v>398</v>
      </c>
      <c r="B445" s="860"/>
      <c r="C445" s="178">
        <v>0</v>
      </c>
      <c r="D445" s="179">
        <v>0</v>
      </c>
      <c r="E445" s="437"/>
      <c r="F445" s="437"/>
      <c r="G445" s="437"/>
      <c r="H445" s="437"/>
      <c r="I445" s="437"/>
      <c r="J445" s="437"/>
    </row>
    <row r="446" spans="1:10" x14ac:dyDescent="0.2">
      <c r="A446" s="861" t="s">
        <v>48</v>
      </c>
      <c r="B446" s="862"/>
      <c r="C446" s="180">
        <v>0</v>
      </c>
      <c r="D446" s="181">
        <v>0</v>
      </c>
      <c r="E446" s="437"/>
      <c r="F446" s="437"/>
      <c r="G446" s="437"/>
      <c r="H446" s="437"/>
      <c r="I446" s="437"/>
      <c r="J446" s="437"/>
    </row>
    <row r="447" spans="1:10" x14ac:dyDescent="0.2">
      <c r="A447" s="863" t="s">
        <v>49</v>
      </c>
      <c r="B447" s="864"/>
      <c r="C447" s="178">
        <v>0</v>
      </c>
      <c r="D447" s="179">
        <v>0</v>
      </c>
      <c r="E447" s="437"/>
      <c r="F447" s="437"/>
      <c r="G447" s="437"/>
      <c r="H447" s="437"/>
      <c r="I447" s="437"/>
      <c r="J447" s="437"/>
    </row>
    <row r="448" spans="1:10" ht="13.5" customHeight="1" thickBot="1" x14ac:dyDescent="0.25">
      <c r="A448" s="865" t="s">
        <v>50</v>
      </c>
      <c r="B448" s="866"/>
      <c r="C448" s="182">
        <v>0</v>
      </c>
      <c r="D448" s="183">
        <v>0</v>
      </c>
      <c r="E448" s="437"/>
      <c r="F448" s="437"/>
      <c r="G448" s="437"/>
      <c r="H448" s="437"/>
      <c r="I448" s="437"/>
      <c r="J448" s="437"/>
    </row>
    <row r="449" spans="1:10" x14ac:dyDescent="0.2">
      <c r="A449" s="437"/>
      <c r="B449" s="437"/>
      <c r="C449" s="437"/>
      <c r="D449" s="437"/>
      <c r="E449" s="437"/>
      <c r="F449" s="437"/>
      <c r="G449" s="437"/>
      <c r="H449" s="437"/>
      <c r="I449" s="437"/>
      <c r="J449" s="437"/>
    </row>
    <row r="450" spans="1:10" x14ac:dyDescent="0.2">
      <c r="A450" s="437"/>
      <c r="B450" s="437"/>
      <c r="C450" s="437"/>
      <c r="D450" s="437"/>
      <c r="E450" s="437"/>
      <c r="F450" s="437"/>
      <c r="G450" s="437"/>
      <c r="H450" s="437"/>
      <c r="I450" s="437"/>
      <c r="J450" s="437"/>
    </row>
    <row r="451" spans="1:10" x14ac:dyDescent="0.2">
      <c r="A451" s="437"/>
      <c r="B451" s="437"/>
      <c r="C451" s="437"/>
      <c r="D451" s="437"/>
      <c r="E451" s="437"/>
      <c r="F451" s="437"/>
      <c r="G451" s="437"/>
      <c r="H451" s="437"/>
      <c r="I451" s="437"/>
      <c r="J451" s="437"/>
    </row>
    <row r="452" spans="1:10" x14ac:dyDescent="0.2">
      <c r="A452" s="430" t="s">
        <v>340</v>
      </c>
      <c r="B452" s="430"/>
      <c r="C452" s="430"/>
      <c r="D452" s="437"/>
      <c r="E452" s="437"/>
      <c r="F452" s="437"/>
      <c r="G452" s="437"/>
      <c r="H452" s="437"/>
      <c r="I452" s="437"/>
      <c r="J452" s="437"/>
    </row>
    <row r="453" spans="1:10" ht="13.5" thickBot="1" x14ac:dyDescent="0.25">
      <c r="A453" s="119"/>
      <c r="B453" s="119"/>
      <c r="C453" s="119"/>
      <c r="D453" s="437"/>
      <c r="E453" s="437"/>
      <c r="F453" s="437"/>
      <c r="G453" s="437"/>
      <c r="H453" s="437"/>
      <c r="I453" s="437"/>
      <c r="J453" s="437"/>
    </row>
    <row r="454" spans="1:10" ht="26.25" thickBot="1" x14ac:dyDescent="0.25">
      <c r="A454" s="551"/>
      <c r="B454" s="171" t="s">
        <v>43</v>
      </c>
      <c r="C454" s="125" t="s">
        <v>109</v>
      </c>
      <c r="D454" s="437"/>
      <c r="E454" s="437"/>
      <c r="F454" s="437"/>
      <c r="G454" s="437"/>
      <c r="H454" s="437"/>
      <c r="I454" s="437"/>
      <c r="J454" s="437"/>
    </row>
    <row r="455" spans="1:10" ht="13.5" thickBot="1" x14ac:dyDescent="0.25">
      <c r="A455" s="424" t="s">
        <v>122</v>
      </c>
      <c r="B455" s="552">
        <f>B456+B461</f>
        <v>0</v>
      </c>
      <c r="C455" s="552">
        <f>C456+C461</f>
        <v>0</v>
      </c>
      <c r="D455" s="437"/>
      <c r="E455" s="437"/>
      <c r="F455" s="437"/>
      <c r="G455" s="437"/>
      <c r="H455" s="437"/>
      <c r="I455" s="437"/>
      <c r="J455" s="437"/>
    </row>
    <row r="456" spans="1:10" x14ac:dyDescent="0.2">
      <c r="A456" s="291" t="s">
        <v>300</v>
      </c>
      <c r="B456" s="184">
        <f>SUM(B458:B460)</f>
        <v>0</v>
      </c>
      <c r="C456" s="184">
        <f>SUM(C458:C460)</f>
        <v>0</v>
      </c>
      <c r="D456" s="437"/>
      <c r="E456" s="437"/>
      <c r="F456" s="437"/>
      <c r="G456" s="437"/>
      <c r="H456" s="437"/>
      <c r="I456" s="437"/>
      <c r="J456" s="437"/>
    </row>
    <row r="457" spans="1:10" x14ac:dyDescent="0.2">
      <c r="A457" s="247" t="s">
        <v>136</v>
      </c>
      <c r="B457" s="186">
        <v>0</v>
      </c>
      <c r="C457" s="187">
        <v>0</v>
      </c>
      <c r="D457" s="437"/>
      <c r="E457" s="437"/>
      <c r="F457" s="437"/>
      <c r="G457" s="437"/>
      <c r="H457" s="437"/>
      <c r="I457" s="437"/>
      <c r="J457" s="437"/>
    </row>
    <row r="458" spans="1:10" x14ac:dyDescent="0.2">
      <c r="A458" s="185"/>
      <c r="B458" s="186">
        <v>0</v>
      </c>
      <c r="C458" s="187">
        <v>0</v>
      </c>
      <c r="D458" s="437"/>
      <c r="E458" s="437"/>
      <c r="F458" s="437"/>
      <c r="G458" s="437"/>
      <c r="H458" s="437"/>
      <c r="I458" s="437"/>
      <c r="J458" s="437"/>
    </row>
    <row r="459" spans="1:10" x14ac:dyDescent="0.2">
      <c r="A459" s="185"/>
      <c r="B459" s="186">
        <v>0</v>
      </c>
      <c r="C459" s="187">
        <v>0</v>
      </c>
      <c r="D459" s="437"/>
      <c r="E459" s="437"/>
      <c r="F459" s="437"/>
      <c r="G459" s="437"/>
      <c r="H459" s="437"/>
      <c r="I459" s="437"/>
      <c r="J459" s="437"/>
    </row>
    <row r="460" spans="1:10" ht="13.5" thickBot="1" x14ac:dyDescent="0.25">
      <c r="A460" s="188"/>
      <c r="B460" s="189">
        <v>0</v>
      </c>
      <c r="C460" s="190">
        <v>0</v>
      </c>
      <c r="D460" s="437"/>
      <c r="E460" s="437"/>
      <c r="F460" s="437"/>
      <c r="G460" s="437"/>
      <c r="H460" s="437"/>
      <c r="I460" s="437"/>
      <c r="J460" s="437"/>
    </row>
    <row r="461" spans="1:10" x14ac:dyDescent="0.2">
      <c r="A461" s="291" t="s">
        <v>301</v>
      </c>
      <c r="B461" s="184">
        <f>SUM(B463:B465)</f>
        <v>0</v>
      </c>
      <c r="C461" s="184">
        <f>SUM(C463:C465)</f>
        <v>0</v>
      </c>
      <c r="D461" s="437"/>
      <c r="E461" s="437"/>
      <c r="F461" s="437"/>
      <c r="G461" s="437"/>
      <c r="H461" s="437"/>
      <c r="I461" s="437"/>
      <c r="J461" s="437"/>
    </row>
    <row r="462" spans="1:10" x14ac:dyDescent="0.2">
      <c r="A462" s="247" t="s">
        <v>136</v>
      </c>
      <c r="B462" s="191">
        <v>0</v>
      </c>
      <c r="C462" s="192">
        <v>0</v>
      </c>
      <c r="D462" s="437"/>
      <c r="E462" s="437"/>
      <c r="F462" s="437"/>
      <c r="G462" s="437"/>
      <c r="H462" s="437"/>
      <c r="I462" s="437"/>
      <c r="J462" s="437"/>
    </row>
    <row r="463" spans="1:10" x14ac:dyDescent="0.2">
      <c r="A463" s="193"/>
      <c r="B463" s="191">
        <v>0</v>
      </c>
      <c r="C463" s="192">
        <v>0</v>
      </c>
      <c r="D463" s="437"/>
      <c r="E463" s="437"/>
      <c r="F463" s="437"/>
      <c r="G463" s="437"/>
      <c r="H463" s="437"/>
      <c r="I463" s="437"/>
      <c r="J463" s="437"/>
    </row>
    <row r="464" spans="1:10" x14ac:dyDescent="0.2">
      <c r="A464" s="193"/>
      <c r="B464" s="186">
        <v>0</v>
      </c>
      <c r="C464" s="187">
        <v>0</v>
      </c>
      <c r="D464" s="437"/>
      <c r="E464" s="437"/>
      <c r="F464" s="437"/>
      <c r="G464" s="437"/>
      <c r="H464" s="437"/>
      <c r="I464" s="437"/>
      <c r="J464" s="437"/>
    </row>
    <row r="465" spans="1:10" ht="13.5" thickBot="1" x14ac:dyDescent="0.25">
      <c r="A465" s="194"/>
      <c r="B465" s="189">
        <v>0</v>
      </c>
      <c r="C465" s="190">
        <v>0</v>
      </c>
      <c r="D465" s="437"/>
      <c r="E465" s="437"/>
      <c r="F465" s="437"/>
      <c r="G465" s="437"/>
      <c r="H465" s="437"/>
      <c r="I465" s="437"/>
      <c r="J465" s="437"/>
    </row>
    <row r="466" spans="1:10" ht="13.5" thickBot="1" x14ac:dyDescent="0.25">
      <c r="A466" s="424" t="s">
        <v>123</v>
      </c>
      <c r="B466" s="552">
        <f>B467+B472</f>
        <v>0</v>
      </c>
      <c r="C466" s="552">
        <f>C467+C472</f>
        <v>0</v>
      </c>
      <c r="D466" s="437"/>
      <c r="E466" s="437"/>
      <c r="F466" s="437"/>
      <c r="G466" s="437"/>
      <c r="H466" s="437"/>
      <c r="I466" s="437"/>
      <c r="J466" s="437"/>
    </row>
    <row r="467" spans="1:10" x14ac:dyDescent="0.2">
      <c r="A467" s="431" t="s">
        <v>300</v>
      </c>
      <c r="B467" s="191">
        <f>SUM(B469:B471)</f>
        <v>0</v>
      </c>
      <c r="C467" s="191">
        <f>SUM(C469:C471)</f>
        <v>0</v>
      </c>
      <c r="D467" s="437"/>
      <c r="E467" s="437"/>
      <c r="F467" s="437"/>
      <c r="G467" s="437"/>
      <c r="H467" s="437"/>
      <c r="I467" s="437"/>
      <c r="J467" s="437"/>
    </row>
    <row r="468" spans="1:10" x14ac:dyDescent="0.2">
      <c r="A468" s="432" t="s">
        <v>136</v>
      </c>
      <c r="B468" s="186">
        <v>0</v>
      </c>
      <c r="C468" s="187">
        <v>0</v>
      </c>
      <c r="D468" s="437"/>
      <c r="E468" s="437"/>
      <c r="F468" s="437"/>
      <c r="G468" s="437"/>
      <c r="H468" s="437"/>
      <c r="I468" s="437"/>
      <c r="J468" s="437"/>
    </row>
    <row r="469" spans="1:10" s="301" customFormat="1" x14ac:dyDescent="0.2">
      <c r="A469" s="193"/>
      <c r="B469" s="186">
        <v>0</v>
      </c>
      <c r="C469" s="187">
        <v>0</v>
      </c>
      <c r="D469" s="437"/>
      <c r="E469" s="437"/>
      <c r="F469" s="437"/>
      <c r="G469" s="437"/>
      <c r="H469" s="437"/>
      <c r="I469" s="437"/>
      <c r="J469" s="437"/>
    </row>
    <row r="470" spans="1:10" x14ac:dyDescent="0.2">
      <c r="A470" s="193"/>
      <c r="B470" s="186">
        <v>0</v>
      </c>
      <c r="C470" s="187">
        <v>0</v>
      </c>
      <c r="D470" s="437"/>
      <c r="E470" s="437"/>
      <c r="F470" s="437"/>
      <c r="G470" s="437"/>
      <c r="H470" s="437"/>
      <c r="I470" s="437"/>
      <c r="J470" s="437"/>
    </row>
    <row r="471" spans="1:10" ht="13.5" thickBot="1" x14ac:dyDescent="0.25">
      <c r="A471" s="194"/>
      <c r="B471" s="189">
        <v>0</v>
      </c>
      <c r="C471" s="190">
        <v>0</v>
      </c>
      <c r="D471" s="437"/>
      <c r="E471" s="437"/>
      <c r="F471" s="437"/>
      <c r="G471" s="437"/>
      <c r="H471" s="437"/>
      <c r="I471" s="437"/>
      <c r="J471" s="437"/>
    </row>
    <row r="472" spans="1:10" x14ac:dyDescent="0.2">
      <c r="A472" s="292" t="s">
        <v>301</v>
      </c>
      <c r="B472" s="195">
        <f>SUM(B474:B476)</f>
        <v>0</v>
      </c>
      <c r="C472" s="195">
        <f>SUM(C474:C476)</f>
        <v>0</v>
      </c>
      <c r="D472" s="437"/>
      <c r="E472" s="437"/>
      <c r="F472" s="437"/>
      <c r="G472" s="437"/>
      <c r="H472" s="437"/>
      <c r="I472" s="437"/>
      <c r="J472" s="437"/>
    </row>
    <row r="473" spans="1:10" x14ac:dyDescent="0.2">
      <c r="A473" s="432" t="s">
        <v>136</v>
      </c>
      <c r="B473" s="186">
        <v>0</v>
      </c>
      <c r="C473" s="186">
        <v>0</v>
      </c>
      <c r="D473" s="437"/>
      <c r="E473" s="437"/>
      <c r="F473" s="437"/>
      <c r="G473" s="437"/>
      <c r="H473" s="437"/>
      <c r="I473" s="437"/>
      <c r="J473" s="437"/>
    </row>
    <row r="474" spans="1:10" x14ac:dyDescent="0.2">
      <c r="A474" s="196"/>
      <c r="B474" s="186">
        <v>0</v>
      </c>
      <c r="C474" s="186">
        <v>0</v>
      </c>
      <c r="D474" s="437"/>
      <c r="E474" s="437"/>
      <c r="F474" s="437"/>
      <c r="G474" s="437"/>
      <c r="H474" s="437"/>
      <c r="I474" s="437"/>
      <c r="J474" s="437"/>
    </row>
    <row r="475" spans="1:10" x14ac:dyDescent="0.2">
      <c r="A475" s="196"/>
      <c r="B475" s="186">
        <v>0</v>
      </c>
      <c r="C475" s="186">
        <v>0</v>
      </c>
      <c r="D475" s="437"/>
      <c r="E475" s="437"/>
      <c r="F475" s="437"/>
      <c r="G475" s="437"/>
      <c r="H475" s="437"/>
      <c r="I475" s="437"/>
      <c r="J475" s="437"/>
    </row>
    <row r="476" spans="1:10" ht="13.5" thickBot="1" x14ac:dyDescent="0.25">
      <c r="A476" s="229"/>
      <c r="B476" s="553">
        <v>0</v>
      </c>
      <c r="C476" s="553">
        <v>0</v>
      </c>
      <c r="D476" s="437"/>
      <c r="E476" s="437"/>
      <c r="F476" s="437"/>
      <c r="G476" s="437"/>
      <c r="H476" s="437"/>
      <c r="I476" s="437"/>
      <c r="J476" s="437"/>
    </row>
    <row r="477" spans="1:10" x14ac:dyDescent="0.2">
      <c r="A477" s="430"/>
      <c r="B477" s="430"/>
      <c r="C477" s="430"/>
      <c r="D477" s="437"/>
      <c r="E477" s="437"/>
      <c r="F477" s="437"/>
      <c r="G477" s="437"/>
      <c r="H477" s="437"/>
      <c r="I477" s="437"/>
      <c r="J477" s="437"/>
    </row>
    <row r="478" spans="1:10" x14ac:dyDescent="0.2">
      <c r="A478" s="430"/>
      <c r="B478" s="430"/>
      <c r="C478" s="430"/>
      <c r="D478" s="437"/>
      <c r="E478" s="437"/>
      <c r="F478" s="437"/>
      <c r="G478" s="437"/>
      <c r="H478" s="437"/>
      <c r="I478" s="437"/>
      <c r="J478" s="437"/>
    </row>
    <row r="479" spans="1:10" x14ac:dyDescent="0.2">
      <c r="A479" s="619" t="s">
        <v>389</v>
      </c>
      <c r="B479" s="619"/>
      <c r="C479" s="619"/>
      <c r="D479" s="619"/>
      <c r="E479" s="922"/>
      <c r="F479" s="922"/>
      <c r="G479" s="922"/>
      <c r="H479" s="922"/>
      <c r="I479" s="922"/>
      <c r="J479" s="437"/>
    </row>
    <row r="480" spans="1:10" ht="43.5" customHeight="1" thickBot="1" x14ac:dyDescent="0.25">
      <c r="A480" s="442"/>
      <c r="B480" s="442"/>
      <c r="C480" s="442"/>
      <c r="D480" s="442"/>
      <c r="E480" s="443"/>
      <c r="F480" s="443"/>
      <c r="G480" s="443"/>
      <c r="H480" s="443"/>
      <c r="I480" s="443"/>
      <c r="J480" s="437"/>
    </row>
    <row r="481" spans="1:10" ht="13.5" thickBot="1" x14ac:dyDescent="0.25">
      <c r="A481" s="808" t="s">
        <v>426</v>
      </c>
      <c r="B481" s="923"/>
      <c r="C481" s="923"/>
      <c r="D481" s="923"/>
      <c r="E481" s="809"/>
      <c r="F481" s="437"/>
      <c r="G481" s="437"/>
      <c r="H481" s="437"/>
      <c r="I481" s="437"/>
      <c r="J481" s="437"/>
    </row>
    <row r="482" spans="1:10" ht="55.5" customHeight="1" thickBot="1" x14ac:dyDescent="0.25">
      <c r="A482" s="924" t="s">
        <v>157</v>
      </c>
      <c r="B482" s="925"/>
      <c r="C482" s="926" t="s">
        <v>158</v>
      </c>
      <c r="D482" s="927"/>
      <c r="E482" s="554" t="s">
        <v>151</v>
      </c>
      <c r="F482" s="437"/>
      <c r="G482" s="437"/>
      <c r="H482" s="437"/>
      <c r="I482" s="437"/>
      <c r="J482" s="437"/>
    </row>
    <row r="483" spans="1:10" ht="24.75" customHeight="1" thickBot="1" x14ac:dyDescent="0.25">
      <c r="A483" s="854">
        <v>0</v>
      </c>
      <c r="B483" s="855"/>
      <c r="C483" s="856">
        <v>0</v>
      </c>
      <c r="D483" s="857"/>
      <c r="E483" s="197"/>
      <c r="F483" s="437"/>
      <c r="G483" s="437"/>
      <c r="H483" s="437"/>
      <c r="I483" s="437"/>
      <c r="J483" s="437"/>
    </row>
    <row r="484" spans="1:10" ht="20.25" customHeight="1" x14ac:dyDescent="0.2">
      <c r="A484" s="430"/>
      <c r="B484" s="430"/>
      <c r="C484" s="430"/>
      <c r="D484" s="437"/>
      <c r="E484" s="437"/>
      <c r="F484" s="437"/>
      <c r="G484" s="437"/>
      <c r="H484" s="437"/>
      <c r="I484" s="437"/>
      <c r="J484" s="437"/>
    </row>
    <row r="485" spans="1:10" x14ac:dyDescent="0.2">
      <c r="A485" s="430"/>
      <c r="B485" s="430"/>
      <c r="C485" s="430"/>
      <c r="D485" s="437"/>
      <c r="E485" s="437"/>
      <c r="F485" s="437"/>
      <c r="G485" s="437"/>
      <c r="H485" s="437"/>
      <c r="I485" s="437"/>
      <c r="J485" s="437"/>
    </row>
    <row r="486" spans="1:10" x14ac:dyDescent="0.2">
      <c r="A486" s="430"/>
      <c r="B486" s="430"/>
      <c r="C486" s="430"/>
      <c r="D486" s="437"/>
      <c r="E486" s="437"/>
      <c r="F486" s="437"/>
      <c r="G486" s="437"/>
      <c r="H486" s="437"/>
      <c r="I486" s="437"/>
      <c r="J486" s="437"/>
    </row>
    <row r="487" spans="1:10" x14ac:dyDescent="0.2">
      <c r="A487" s="430"/>
      <c r="B487" s="430"/>
      <c r="C487" s="430"/>
      <c r="D487" s="437"/>
      <c r="E487" s="437"/>
      <c r="F487" s="437"/>
      <c r="G487" s="437"/>
      <c r="H487" s="437"/>
      <c r="I487" s="437"/>
      <c r="J487" s="437"/>
    </row>
    <row r="488" spans="1:10" x14ac:dyDescent="0.2">
      <c r="A488" s="430"/>
      <c r="B488" s="430"/>
      <c r="C488" s="430"/>
      <c r="D488" s="437"/>
      <c r="E488" s="437"/>
      <c r="F488" s="437"/>
      <c r="G488" s="437"/>
      <c r="H488" s="437"/>
      <c r="I488" s="437"/>
      <c r="J488" s="437"/>
    </row>
    <row r="489" spans="1:10" x14ac:dyDescent="0.2">
      <c r="A489" s="430"/>
      <c r="B489" s="430"/>
      <c r="C489" s="430"/>
      <c r="D489" s="437"/>
      <c r="E489" s="437"/>
      <c r="F489" s="437"/>
      <c r="G489" s="437"/>
      <c r="H489" s="437"/>
      <c r="I489" s="437"/>
      <c r="J489" s="437"/>
    </row>
    <row r="490" spans="1:10" x14ac:dyDescent="0.2">
      <c r="A490" s="430"/>
      <c r="B490" s="430"/>
      <c r="C490" s="430"/>
      <c r="D490" s="437"/>
      <c r="E490" s="437"/>
      <c r="F490" s="437"/>
      <c r="G490" s="437"/>
      <c r="H490" s="437"/>
      <c r="I490" s="437"/>
      <c r="J490" s="437"/>
    </row>
    <row r="491" spans="1:10" x14ac:dyDescent="0.2">
      <c r="A491" s="430"/>
      <c r="B491" s="430"/>
      <c r="C491" s="430"/>
      <c r="D491" s="437"/>
      <c r="E491" s="437"/>
      <c r="F491" s="437"/>
      <c r="G491" s="437"/>
      <c r="H491" s="437"/>
      <c r="I491" s="437"/>
      <c r="J491" s="437"/>
    </row>
    <row r="492" spans="1:10" x14ac:dyDescent="0.2">
      <c r="A492" s="430"/>
      <c r="B492" s="430"/>
      <c r="C492" s="430"/>
      <c r="D492" s="437"/>
      <c r="E492" s="437"/>
      <c r="F492" s="437"/>
      <c r="G492" s="437"/>
      <c r="H492" s="437"/>
      <c r="I492" s="437"/>
      <c r="J492" s="437"/>
    </row>
    <row r="493" spans="1:10" x14ac:dyDescent="0.2">
      <c r="A493" s="430" t="s">
        <v>347</v>
      </c>
      <c r="B493" s="430"/>
      <c r="C493" s="430"/>
      <c r="D493" s="437"/>
      <c r="E493" s="437"/>
      <c r="F493" s="437"/>
      <c r="G493" s="437"/>
      <c r="H493" s="437"/>
      <c r="I493" s="437"/>
      <c r="J493" s="437"/>
    </row>
    <row r="494" spans="1:10" x14ac:dyDescent="0.2">
      <c r="A494" s="928" t="s">
        <v>331</v>
      </c>
      <c r="B494" s="928"/>
      <c r="C494" s="928"/>
      <c r="D494" s="437"/>
      <c r="E494" s="437"/>
      <c r="F494" s="437"/>
      <c r="G494" s="437"/>
      <c r="H494" s="437"/>
      <c r="I494" s="437"/>
      <c r="J494" s="437"/>
    </row>
    <row r="495" spans="1:10" ht="13.5" thickBot="1" x14ac:dyDescent="0.25">
      <c r="A495" s="430"/>
      <c r="B495" s="430"/>
      <c r="C495" s="430"/>
      <c r="D495" s="437"/>
      <c r="E495" s="437"/>
      <c r="F495" s="437"/>
      <c r="G495" s="437"/>
      <c r="H495" s="437"/>
      <c r="I495" s="437"/>
      <c r="J495" s="437"/>
    </row>
    <row r="496" spans="1:10" ht="26.25" thickBot="1" x14ac:dyDescent="0.25">
      <c r="A496" s="755" t="s">
        <v>372</v>
      </c>
      <c r="B496" s="756"/>
      <c r="C496" s="756"/>
      <c r="D496" s="757"/>
      <c r="E496" s="171" t="s">
        <v>43</v>
      </c>
      <c r="F496" s="125" t="s">
        <v>109</v>
      </c>
      <c r="G496" s="198"/>
      <c r="H496" s="437"/>
      <c r="I496" s="437"/>
      <c r="J496" s="437"/>
    </row>
    <row r="497" spans="1:10" ht="13.5" thickBot="1" x14ac:dyDescent="0.25">
      <c r="A497" s="579" t="s">
        <v>387</v>
      </c>
      <c r="B497" s="580"/>
      <c r="C497" s="580"/>
      <c r="D497" s="581"/>
      <c r="E497" s="552">
        <f>SUM(E498:E505)</f>
        <v>5898095.1300000018</v>
      </c>
      <c r="F497" s="552">
        <f>SUM(F498:F505)</f>
        <v>7865224.7600000007</v>
      </c>
      <c r="G497" s="555"/>
      <c r="H497" s="437"/>
      <c r="I497" s="437"/>
      <c r="J497" s="437"/>
    </row>
    <row r="498" spans="1:10" ht="14.25" customHeight="1" x14ac:dyDescent="0.2">
      <c r="A498" s="935" t="s">
        <v>178</v>
      </c>
      <c r="B498" s="936"/>
      <c r="C498" s="936"/>
      <c r="D498" s="937"/>
      <c r="E498" s="191">
        <v>2438657.5299999998</v>
      </c>
      <c r="F498" s="192">
        <v>2715067.6</v>
      </c>
      <c r="G498" s="107"/>
      <c r="H498" s="437"/>
      <c r="I498" s="437"/>
      <c r="J498" s="437"/>
    </row>
    <row r="499" spans="1:10" x14ac:dyDescent="0.2">
      <c r="A499" s="678" t="s">
        <v>179</v>
      </c>
      <c r="B499" s="679"/>
      <c r="C499" s="679"/>
      <c r="D499" s="680"/>
      <c r="E499" s="186">
        <v>2123480.7000000002</v>
      </c>
      <c r="F499" s="187">
        <v>3833983.64</v>
      </c>
      <c r="G499" s="107"/>
      <c r="H499" s="437"/>
      <c r="I499" s="437"/>
      <c r="J499" s="437"/>
    </row>
    <row r="500" spans="1:10" x14ac:dyDescent="0.2">
      <c r="A500" s="678" t="s">
        <v>180</v>
      </c>
      <c r="B500" s="679"/>
      <c r="C500" s="679"/>
      <c r="D500" s="680"/>
      <c r="E500" s="186">
        <v>608715.4</v>
      </c>
      <c r="F500" s="187">
        <v>604867.49</v>
      </c>
      <c r="G500" s="107"/>
      <c r="H500" s="437"/>
      <c r="I500" s="437"/>
      <c r="J500" s="437"/>
    </row>
    <row r="501" spans="1:10" x14ac:dyDescent="0.2">
      <c r="A501" s="643" t="s">
        <v>181</v>
      </c>
      <c r="B501" s="644"/>
      <c r="C501" s="644"/>
      <c r="D501" s="645"/>
      <c r="E501" s="186">
        <v>0</v>
      </c>
      <c r="F501" s="187">
        <v>0</v>
      </c>
      <c r="G501" s="107"/>
      <c r="H501" s="437"/>
      <c r="I501" s="437"/>
      <c r="J501" s="437"/>
    </row>
    <row r="502" spans="1:10" x14ac:dyDescent="0.2">
      <c r="A502" s="678" t="s">
        <v>182</v>
      </c>
      <c r="B502" s="679"/>
      <c r="C502" s="679"/>
      <c r="D502" s="680"/>
      <c r="E502" s="186">
        <v>676637.06</v>
      </c>
      <c r="F502" s="187">
        <v>659087.11</v>
      </c>
      <c r="G502" s="107"/>
      <c r="H502" s="437"/>
      <c r="I502" s="437"/>
      <c r="J502" s="437"/>
    </row>
    <row r="503" spans="1:10" x14ac:dyDescent="0.2">
      <c r="A503" s="675" t="s">
        <v>183</v>
      </c>
      <c r="B503" s="676"/>
      <c r="C503" s="676"/>
      <c r="D503" s="677"/>
      <c r="E503" s="186">
        <v>0</v>
      </c>
      <c r="F503" s="187">
        <v>0</v>
      </c>
      <c r="G503" s="107"/>
      <c r="H503" s="437"/>
      <c r="I503" s="437"/>
      <c r="J503" s="437"/>
    </row>
    <row r="504" spans="1:10" ht="24.75" customHeight="1" x14ac:dyDescent="0.2">
      <c r="A504" s="675" t="s">
        <v>184</v>
      </c>
      <c r="B504" s="676"/>
      <c r="C504" s="676"/>
      <c r="D504" s="677"/>
      <c r="E504" s="186">
        <v>15192</v>
      </c>
      <c r="F504" s="187">
        <v>2396</v>
      </c>
      <c r="G504" s="107"/>
      <c r="H504" s="437"/>
      <c r="I504" s="437"/>
      <c r="J504" s="437"/>
    </row>
    <row r="505" spans="1:10" ht="12.75" customHeight="1" thickBot="1" x14ac:dyDescent="0.25">
      <c r="A505" s="702" t="s">
        <v>185</v>
      </c>
      <c r="B505" s="897"/>
      <c r="C505" s="897"/>
      <c r="D505" s="898"/>
      <c r="E505" s="230">
        <v>35412.44</v>
      </c>
      <c r="F505" s="231">
        <v>49822.92</v>
      </c>
      <c r="G505" s="107"/>
      <c r="H505" s="437"/>
      <c r="I505" s="437"/>
      <c r="J505" s="437"/>
    </row>
    <row r="506" spans="1:10" ht="13.5" customHeight="1" thickBot="1" x14ac:dyDescent="0.25">
      <c r="A506" s="579" t="s">
        <v>284</v>
      </c>
      <c r="B506" s="580"/>
      <c r="C506" s="580"/>
      <c r="D506" s="581"/>
      <c r="E506" s="556">
        <v>0</v>
      </c>
      <c r="F506" s="557">
        <v>0</v>
      </c>
      <c r="G506" s="558"/>
      <c r="H506" s="437"/>
      <c r="I506" s="437"/>
      <c r="J506" s="437"/>
    </row>
    <row r="507" spans="1:10" ht="13.5" customHeight="1" thickBot="1" x14ac:dyDescent="0.25">
      <c r="A507" s="938" t="s">
        <v>285</v>
      </c>
      <c r="B507" s="939"/>
      <c r="C507" s="939"/>
      <c r="D507" s="940"/>
      <c r="E507" s="559">
        <v>0</v>
      </c>
      <c r="F507" s="560">
        <v>0</v>
      </c>
      <c r="G507" s="558"/>
      <c r="H507" s="437"/>
      <c r="I507" s="437"/>
      <c r="J507" s="437"/>
    </row>
    <row r="508" spans="1:10" ht="13.5" customHeight="1" thickBot="1" x14ac:dyDescent="0.25">
      <c r="A508" s="938" t="s">
        <v>286</v>
      </c>
      <c r="B508" s="939"/>
      <c r="C508" s="939"/>
      <c r="D508" s="940"/>
      <c r="E508" s="556">
        <v>0</v>
      </c>
      <c r="F508" s="557">
        <v>0</v>
      </c>
      <c r="G508" s="558"/>
      <c r="H508" s="437"/>
      <c r="I508" s="437"/>
      <c r="J508" s="437"/>
    </row>
    <row r="509" spans="1:10" ht="13.5" customHeight="1" thickBot="1" x14ac:dyDescent="0.25">
      <c r="A509" s="683" t="s">
        <v>354</v>
      </c>
      <c r="B509" s="684"/>
      <c r="C509" s="684"/>
      <c r="D509" s="685"/>
      <c r="E509" s="556">
        <v>0</v>
      </c>
      <c r="F509" s="557">
        <v>0</v>
      </c>
      <c r="G509" s="558"/>
      <c r="H509" s="437"/>
      <c r="I509" s="437"/>
      <c r="J509" s="437"/>
    </row>
    <row r="510" spans="1:10" ht="13.5" customHeight="1" thickBot="1" x14ac:dyDescent="0.25">
      <c r="A510" s="683" t="s">
        <v>287</v>
      </c>
      <c r="B510" s="684"/>
      <c r="C510" s="684"/>
      <c r="D510" s="685"/>
      <c r="E510" s="552">
        <f>E511+E519+E522+E525</f>
        <v>979279.78</v>
      </c>
      <c r="F510" s="552">
        <f>SUM(F511+F519+F522+F525)</f>
        <v>1110411.52</v>
      </c>
      <c r="G510" s="555"/>
      <c r="H510" s="437"/>
      <c r="I510" s="437"/>
      <c r="J510" s="437"/>
    </row>
    <row r="511" spans="1:10" ht="13.5" customHeight="1" x14ac:dyDescent="0.2">
      <c r="A511" s="935" t="s">
        <v>80</v>
      </c>
      <c r="B511" s="936"/>
      <c r="C511" s="936"/>
      <c r="D511" s="937"/>
      <c r="E511" s="232">
        <f>SUM(E512:E518)</f>
        <v>0</v>
      </c>
      <c r="F511" s="232">
        <f>SUM(F512:F518)</f>
        <v>0</v>
      </c>
      <c r="G511" s="199"/>
      <c r="H511" s="437"/>
      <c r="I511" s="437"/>
      <c r="J511" s="437"/>
    </row>
    <row r="512" spans="1:10" x14ac:dyDescent="0.2">
      <c r="A512" s="605" t="s">
        <v>81</v>
      </c>
      <c r="B512" s="606"/>
      <c r="C512" s="606"/>
      <c r="D512" s="607"/>
      <c r="E512" s="205">
        <v>0</v>
      </c>
      <c r="F512" s="206">
        <v>0</v>
      </c>
      <c r="G512" s="200"/>
      <c r="H512" s="437"/>
      <c r="I512" s="437"/>
      <c r="J512" s="437"/>
    </row>
    <row r="513" spans="1:10" x14ac:dyDescent="0.2">
      <c r="A513" s="605" t="s">
        <v>82</v>
      </c>
      <c r="B513" s="606"/>
      <c r="C513" s="606"/>
      <c r="D513" s="607"/>
      <c r="E513" s="205">
        <v>0</v>
      </c>
      <c r="F513" s="206">
        <v>0</v>
      </c>
      <c r="G513" s="200"/>
      <c r="H513" s="437"/>
      <c r="I513" s="437"/>
      <c r="J513" s="437"/>
    </row>
    <row r="514" spans="1:10" x14ac:dyDescent="0.2">
      <c r="A514" s="605" t="s">
        <v>83</v>
      </c>
      <c r="B514" s="606"/>
      <c r="C514" s="606"/>
      <c r="D514" s="607"/>
      <c r="E514" s="205">
        <v>0</v>
      </c>
      <c r="F514" s="206">
        <v>0</v>
      </c>
      <c r="G514" s="200"/>
      <c r="H514" s="437"/>
      <c r="I514" s="437"/>
      <c r="J514" s="437"/>
    </row>
    <row r="515" spans="1:10" x14ac:dyDescent="0.2">
      <c r="A515" s="605" t="s">
        <v>186</v>
      </c>
      <c r="B515" s="606"/>
      <c r="C515" s="606"/>
      <c r="D515" s="607"/>
      <c r="E515" s="205">
        <v>0</v>
      </c>
      <c r="F515" s="206">
        <v>0</v>
      </c>
      <c r="G515" s="200"/>
      <c r="H515" s="437"/>
      <c r="I515" s="437"/>
      <c r="J515" s="437"/>
    </row>
    <row r="516" spans="1:10" x14ac:dyDescent="0.2">
      <c r="A516" s="605" t="s">
        <v>86</v>
      </c>
      <c r="B516" s="606"/>
      <c r="C516" s="606"/>
      <c r="D516" s="607"/>
      <c r="E516" s="205">
        <v>0</v>
      </c>
      <c r="F516" s="206">
        <v>0</v>
      </c>
      <c r="G516" s="200"/>
      <c r="H516" s="437"/>
      <c r="I516" s="437"/>
      <c r="J516" s="437"/>
    </row>
    <row r="517" spans="1:10" x14ac:dyDescent="0.2">
      <c r="A517" s="605" t="s">
        <v>187</v>
      </c>
      <c r="B517" s="606"/>
      <c r="C517" s="606"/>
      <c r="D517" s="607"/>
      <c r="E517" s="205">
        <v>0</v>
      </c>
      <c r="F517" s="206">
        <v>0</v>
      </c>
      <c r="G517" s="200"/>
      <c r="H517" s="437"/>
      <c r="I517" s="437"/>
      <c r="J517" s="437"/>
    </row>
    <row r="518" spans="1:10" x14ac:dyDescent="0.2">
      <c r="A518" s="605" t="s">
        <v>87</v>
      </c>
      <c r="B518" s="606"/>
      <c r="C518" s="606"/>
      <c r="D518" s="607"/>
      <c r="E518" s="205">
        <v>0</v>
      </c>
      <c r="F518" s="206">
        <v>0</v>
      </c>
      <c r="G518" s="200"/>
      <c r="H518" s="437"/>
      <c r="I518" s="437"/>
      <c r="J518" s="437"/>
    </row>
    <row r="519" spans="1:10" x14ac:dyDescent="0.2">
      <c r="A519" s="675" t="s">
        <v>88</v>
      </c>
      <c r="B519" s="676"/>
      <c r="C519" s="676"/>
      <c r="D519" s="677"/>
      <c r="E519" s="209">
        <f>SUM(E520:E521)</f>
        <v>0</v>
      </c>
      <c r="F519" s="209">
        <f>SUM(F520:F521)</f>
        <v>0</v>
      </c>
      <c r="G519" s="199"/>
      <c r="H519" s="437"/>
      <c r="I519" s="437"/>
      <c r="J519" s="437"/>
    </row>
    <row r="520" spans="1:10" ht="12.75" customHeight="1" x14ac:dyDescent="0.2">
      <c r="A520" s="605" t="s">
        <v>89</v>
      </c>
      <c r="B520" s="606"/>
      <c r="C520" s="606"/>
      <c r="D520" s="607"/>
      <c r="E520" s="205">
        <v>0</v>
      </c>
      <c r="F520" s="206">
        <v>0</v>
      </c>
      <c r="G520" s="200"/>
      <c r="H520" s="437"/>
      <c r="I520" s="437"/>
      <c r="J520" s="437"/>
    </row>
    <row r="521" spans="1:10" x14ac:dyDescent="0.2">
      <c r="A521" s="605" t="s">
        <v>90</v>
      </c>
      <c r="B521" s="606"/>
      <c r="C521" s="606"/>
      <c r="D521" s="607"/>
      <c r="E521" s="205">
        <v>0</v>
      </c>
      <c r="F521" s="206">
        <v>0</v>
      </c>
      <c r="G521" s="200"/>
      <c r="H521" s="437"/>
      <c r="I521" s="437"/>
      <c r="J521" s="437"/>
    </row>
    <row r="522" spans="1:10" x14ac:dyDescent="0.2">
      <c r="A522" s="678" t="s">
        <v>91</v>
      </c>
      <c r="B522" s="679"/>
      <c r="C522" s="679"/>
      <c r="D522" s="680"/>
      <c r="E522" s="209">
        <f>SUM(E523:E524)</f>
        <v>0</v>
      </c>
      <c r="F522" s="209">
        <f>SUM(F523:F524)</f>
        <v>0</v>
      </c>
      <c r="G522" s="199"/>
      <c r="H522" s="437"/>
      <c r="I522" s="437"/>
      <c r="J522" s="437"/>
    </row>
    <row r="523" spans="1:10" x14ac:dyDescent="0.2">
      <c r="A523" s="605" t="s">
        <v>92</v>
      </c>
      <c r="B523" s="606"/>
      <c r="C523" s="606"/>
      <c r="D523" s="607"/>
      <c r="E523" s="205">
        <v>0</v>
      </c>
      <c r="F523" s="206">
        <v>0</v>
      </c>
      <c r="G523" s="200"/>
      <c r="H523" s="437"/>
      <c r="I523" s="437"/>
      <c r="J523" s="437"/>
    </row>
    <row r="524" spans="1:10" x14ac:dyDescent="0.2">
      <c r="A524" s="605" t="s">
        <v>93</v>
      </c>
      <c r="B524" s="606"/>
      <c r="C524" s="606"/>
      <c r="D524" s="607"/>
      <c r="E524" s="205">
        <v>0</v>
      </c>
      <c r="F524" s="206">
        <v>0</v>
      </c>
      <c r="G524" s="200"/>
      <c r="H524" s="437"/>
      <c r="I524" s="437"/>
      <c r="J524" s="437"/>
    </row>
    <row r="525" spans="1:10" x14ac:dyDescent="0.2">
      <c r="A525" s="678" t="s">
        <v>94</v>
      </c>
      <c r="B525" s="679"/>
      <c r="C525" s="679"/>
      <c r="D525" s="680"/>
      <c r="E525" s="209">
        <f>SUM(E526:E539)</f>
        <v>979279.78</v>
      </c>
      <c r="F525" s="209">
        <f>SUM(F526:F539)</f>
        <v>1110411.52</v>
      </c>
      <c r="G525" s="199"/>
      <c r="H525" s="437"/>
      <c r="I525" s="437"/>
      <c r="J525" s="437"/>
    </row>
    <row r="526" spans="1:10" x14ac:dyDescent="0.2">
      <c r="A526" s="605" t="s">
        <v>95</v>
      </c>
      <c r="B526" s="606"/>
      <c r="C526" s="606"/>
      <c r="D526" s="607"/>
      <c r="E526" s="186">
        <v>370612.24</v>
      </c>
      <c r="F526" s="187">
        <v>301594.95</v>
      </c>
      <c r="G526" s="107"/>
      <c r="H526" s="437"/>
      <c r="I526" s="437"/>
      <c r="J526" s="437"/>
    </row>
    <row r="527" spans="1:10" x14ac:dyDescent="0.2">
      <c r="A527" s="605" t="s">
        <v>96</v>
      </c>
      <c r="B527" s="606"/>
      <c r="C527" s="606"/>
      <c r="D527" s="607"/>
      <c r="E527" s="186">
        <v>0</v>
      </c>
      <c r="F527" s="187">
        <v>0</v>
      </c>
      <c r="G527" s="107"/>
      <c r="H527" s="437"/>
      <c r="I527" s="437"/>
      <c r="J527" s="437"/>
    </row>
    <row r="528" spans="1:10" x14ac:dyDescent="0.2">
      <c r="A528" s="672" t="s">
        <v>391</v>
      </c>
      <c r="B528" s="673"/>
      <c r="C528" s="673"/>
      <c r="D528" s="674"/>
      <c r="E528" s="114">
        <v>0</v>
      </c>
      <c r="F528" s="429">
        <v>0</v>
      </c>
      <c r="G528" s="246"/>
      <c r="H528" s="437"/>
      <c r="I528" s="437"/>
      <c r="J528" s="437"/>
    </row>
    <row r="529" spans="1:10" x14ac:dyDescent="0.2">
      <c r="A529" s="605" t="s">
        <v>97</v>
      </c>
      <c r="B529" s="606"/>
      <c r="C529" s="606"/>
      <c r="D529" s="607"/>
      <c r="E529" s="186">
        <v>0</v>
      </c>
      <c r="F529" s="187">
        <v>8207.33</v>
      </c>
      <c r="G529" s="107"/>
      <c r="H529" s="437"/>
      <c r="I529" s="437"/>
      <c r="J529" s="437"/>
    </row>
    <row r="530" spans="1:10" x14ac:dyDescent="0.2">
      <c r="A530" s="605" t="s">
        <v>188</v>
      </c>
      <c r="B530" s="606"/>
      <c r="C530" s="606"/>
      <c r="D530" s="607"/>
      <c r="E530" s="186">
        <v>0</v>
      </c>
      <c r="F530" s="187">
        <v>0</v>
      </c>
      <c r="G530" s="107"/>
      <c r="H530" s="437"/>
      <c r="I530" s="437"/>
      <c r="J530" s="437"/>
    </row>
    <row r="531" spans="1:10" x14ac:dyDescent="0.2">
      <c r="A531" s="605" t="s">
        <v>189</v>
      </c>
      <c r="B531" s="606"/>
      <c r="C531" s="606"/>
      <c r="D531" s="607"/>
      <c r="E531" s="186">
        <v>0</v>
      </c>
      <c r="F531" s="187">
        <v>0</v>
      </c>
      <c r="G531" s="107"/>
      <c r="H531" s="437"/>
      <c r="I531" s="437"/>
      <c r="J531" s="437"/>
    </row>
    <row r="532" spans="1:10" x14ac:dyDescent="0.2">
      <c r="A532" s="605" t="s">
        <v>100</v>
      </c>
      <c r="B532" s="606"/>
      <c r="C532" s="606"/>
      <c r="D532" s="607"/>
      <c r="E532" s="186">
        <v>0</v>
      </c>
      <c r="F532" s="187">
        <v>0</v>
      </c>
      <c r="G532" s="107"/>
      <c r="H532" s="437"/>
      <c r="I532" s="437"/>
      <c r="J532" s="437"/>
    </row>
    <row r="533" spans="1:10" x14ac:dyDescent="0.2">
      <c r="A533" s="605" t="s">
        <v>101</v>
      </c>
      <c r="B533" s="606"/>
      <c r="C533" s="606"/>
      <c r="D533" s="607"/>
      <c r="E533" s="186">
        <v>0</v>
      </c>
      <c r="F533" s="187">
        <v>0</v>
      </c>
      <c r="G533" s="107"/>
      <c r="H533" s="437"/>
      <c r="I533" s="437"/>
      <c r="J533" s="437"/>
    </row>
    <row r="534" spans="1:10" x14ac:dyDescent="0.2">
      <c r="A534" s="605" t="s">
        <v>102</v>
      </c>
      <c r="B534" s="606"/>
      <c r="C534" s="606"/>
      <c r="D534" s="607"/>
      <c r="E534" s="186">
        <v>0</v>
      </c>
      <c r="F534" s="187">
        <v>0</v>
      </c>
      <c r="G534" s="107"/>
      <c r="H534" s="437"/>
      <c r="I534" s="437"/>
      <c r="J534" s="437"/>
    </row>
    <row r="535" spans="1:10" x14ac:dyDescent="0.2">
      <c r="A535" s="614" t="s">
        <v>103</v>
      </c>
      <c r="B535" s="615"/>
      <c r="C535" s="615"/>
      <c r="D535" s="616"/>
      <c r="E535" s="186">
        <v>358632.38</v>
      </c>
      <c r="F535" s="187">
        <v>800609.24</v>
      </c>
      <c r="G535" s="107"/>
      <c r="H535" s="437"/>
      <c r="I535" s="437"/>
      <c r="J535" s="437"/>
    </row>
    <row r="536" spans="1:10" ht="12.75" customHeight="1" x14ac:dyDescent="0.2">
      <c r="A536" s="614" t="s">
        <v>190</v>
      </c>
      <c r="B536" s="615"/>
      <c r="C536" s="615"/>
      <c r="D536" s="616"/>
      <c r="E536" s="186">
        <v>0</v>
      </c>
      <c r="F536" s="187">
        <v>0</v>
      </c>
      <c r="G536" s="107"/>
      <c r="H536" s="437"/>
      <c r="I536" s="437"/>
      <c r="J536" s="437"/>
    </row>
    <row r="537" spans="1:10" ht="12.75" customHeight="1" x14ac:dyDescent="0.2">
      <c r="A537" s="614" t="s">
        <v>191</v>
      </c>
      <c r="B537" s="615"/>
      <c r="C537" s="615"/>
      <c r="D537" s="616"/>
      <c r="E537" s="186">
        <v>0</v>
      </c>
      <c r="F537" s="187">
        <v>0</v>
      </c>
      <c r="G537" s="107"/>
      <c r="H537" s="437"/>
      <c r="I537" s="437"/>
      <c r="J537" s="437"/>
    </row>
    <row r="538" spans="1:10" ht="12.75" customHeight="1" x14ac:dyDescent="0.2">
      <c r="A538" s="608" t="s">
        <v>13</v>
      </c>
      <c r="B538" s="609"/>
      <c r="C538" s="609"/>
      <c r="D538" s="610"/>
      <c r="E538" s="186">
        <v>0</v>
      </c>
      <c r="F538" s="187">
        <v>0</v>
      </c>
      <c r="G538" s="107"/>
      <c r="H538" s="437"/>
      <c r="I538" s="437"/>
      <c r="J538" s="437"/>
    </row>
    <row r="539" spans="1:10" ht="12.75" customHeight="1" thickBot="1" x14ac:dyDescent="0.25">
      <c r="A539" s="669" t="s">
        <v>417</v>
      </c>
      <c r="B539" s="670"/>
      <c r="C539" s="670"/>
      <c r="D539" s="671"/>
      <c r="E539" s="186">
        <v>250035.16</v>
      </c>
      <c r="F539" s="187">
        <v>0</v>
      </c>
      <c r="G539" s="107"/>
      <c r="H539" s="437"/>
      <c r="I539" s="246"/>
      <c r="J539" s="437"/>
    </row>
    <row r="540" spans="1:10" ht="15.75" customHeight="1" thickBot="1" x14ac:dyDescent="0.25">
      <c r="A540" s="611" t="s">
        <v>288</v>
      </c>
      <c r="B540" s="612"/>
      <c r="C540" s="612"/>
      <c r="D540" s="613"/>
      <c r="E540" s="519">
        <f>SUM(E497+E506+E507+E508+E509+E510)</f>
        <v>6877374.910000002</v>
      </c>
      <c r="F540" s="519">
        <f>SUM(F497+F506+F507+F508+F509+F510)</f>
        <v>8975636.2800000012</v>
      </c>
      <c r="G540" s="555"/>
      <c r="H540" s="437"/>
      <c r="I540" s="437"/>
      <c r="J540" s="437"/>
    </row>
    <row r="541" spans="1:10" x14ac:dyDescent="0.2">
      <c r="A541" s="437"/>
      <c r="B541" s="437"/>
      <c r="C541" s="437"/>
      <c r="D541" s="437"/>
      <c r="E541" s="437"/>
      <c r="F541" s="437"/>
      <c r="G541" s="437"/>
      <c r="H541" s="437"/>
      <c r="I541" s="437"/>
      <c r="J541" s="437"/>
    </row>
    <row r="542" spans="1:10" x14ac:dyDescent="0.2">
      <c r="A542" s="929" t="s">
        <v>332</v>
      </c>
      <c r="B542" s="930"/>
      <c r="C542" s="930"/>
      <c r="D542" s="930"/>
      <c r="E542" s="437"/>
      <c r="F542" s="437"/>
      <c r="G542" s="437"/>
      <c r="H542" s="437"/>
      <c r="I542" s="437"/>
      <c r="J542" s="437"/>
    </row>
    <row r="543" spans="1:10" ht="12.75" customHeight="1" thickBot="1" x14ac:dyDescent="0.25">
      <c r="A543" s="430"/>
      <c r="B543" s="430"/>
      <c r="C543" s="225"/>
      <c r="D543" s="437"/>
      <c r="E543" s="437"/>
      <c r="F543" s="437"/>
      <c r="G543" s="437"/>
      <c r="H543" s="437"/>
      <c r="I543" s="437"/>
      <c r="J543" s="437"/>
    </row>
    <row r="544" spans="1:10" x14ac:dyDescent="0.2">
      <c r="A544" s="931" t="s">
        <v>155</v>
      </c>
      <c r="B544" s="932"/>
      <c r="C544" s="758" t="s">
        <v>43</v>
      </c>
      <c r="D544" s="758" t="s">
        <v>109</v>
      </c>
      <c r="E544" s="437"/>
      <c r="F544" s="437"/>
      <c r="G544" s="437"/>
      <c r="H544" s="437"/>
      <c r="I544" s="437"/>
      <c r="J544" s="437"/>
    </row>
    <row r="545" spans="1:10" ht="12.75" customHeight="1" thickBot="1" x14ac:dyDescent="0.25">
      <c r="A545" s="667"/>
      <c r="B545" s="668"/>
      <c r="C545" s="933"/>
      <c r="D545" s="934"/>
      <c r="E545" s="437"/>
      <c r="F545" s="437"/>
      <c r="G545" s="437"/>
      <c r="H545" s="437"/>
      <c r="I545" s="437"/>
      <c r="J545" s="437"/>
    </row>
    <row r="546" spans="1:10" x14ac:dyDescent="0.2">
      <c r="A546" s="577" t="s">
        <v>199</v>
      </c>
      <c r="B546" s="578"/>
      <c r="C546" s="191">
        <v>3754057.52</v>
      </c>
      <c r="D546" s="192">
        <v>5051270.09</v>
      </c>
      <c r="E546" s="437"/>
      <c r="F546" s="437"/>
      <c r="G546" s="437"/>
      <c r="H546" s="437"/>
      <c r="I546" s="437"/>
      <c r="J546" s="437"/>
    </row>
    <row r="547" spans="1:10" x14ac:dyDescent="0.2">
      <c r="A547" s="663" t="s">
        <v>200</v>
      </c>
      <c r="B547" s="664"/>
      <c r="C547" s="186">
        <v>0</v>
      </c>
      <c r="D547" s="187">
        <v>0</v>
      </c>
      <c r="E547" s="437"/>
      <c r="F547" s="437"/>
      <c r="G547" s="437"/>
      <c r="H547" s="437"/>
      <c r="I547" s="437"/>
      <c r="J547" s="437"/>
    </row>
    <row r="548" spans="1:10" x14ac:dyDescent="0.2">
      <c r="A548" s="665" t="s">
        <v>201</v>
      </c>
      <c r="B548" s="666"/>
      <c r="C548" s="186">
        <v>6934390.2599999998</v>
      </c>
      <c r="D548" s="187">
        <v>8809214.3300000001</v>
      </c>
      <c r="E548" s="437"/>
      <c r="F548" s="437"/>
      <c r="G548" s="437"/>
      <c r="H548" s="437"/>
      <c r="I548" s="437"/>
      <c r="J548" s="437"/>
    </row>
    <row r="549" spans="1:10" x14ac:dyDescent="0.2">
      <c r="A549" s="598" t="s">
        <v>202</v>
      </c>
      <c r="B549" s="599"/>
      <c r="C549" s="186">
        <v>0</v>
      </c>
      <c r="D549" s="187">
        <v>0</v>
      </c>
      <c r="E549" s="437"/>
      <c r="F549" s="437"/>
      <c r="G549" s="437"/>
      <c r="H549" s="437"/>
      <c r="I549" s="437"/>
      <c r="J549" s="437"/>
    </row>
    <row r="550" spans="1:10" ht="30" customHeight="1" x14ac:dyDescent="0.2">
      <c r="A550" s="600" t="s">
        <v>355</v>
      </c>
      <c r="B550" s="601"/>
      <c r="C550" s="186">
        <v>0</v>
      </c>
      <c r="D550" s="187">
        <v>0</v>
      </c>
      <c r="E550" s="437"/>
      <c r="F550" s="437"/>
      <c r="G550" s="437"/>
      <c r="H550" s="437"/>
      <c r="I550" s="437"/>
      <c r="J550" s="437"/>
    </row>
    <row r="551" spans="1:10" ht="43.9" customHeight="1" x14ac:dyDescent="0.2">
      <c r="A551" s="600" t="s">
        <v>289</v>
      </c>
      <c r="B551" s="601"/>
      <c r="C551" s="186">
        <v>4335.29</v>
      </c>
      <c r="D551" s="187">
        <v>4230.71</v>
      </c>
      <c r="E551" s="437"/>
      <c r="F551" s="437"/>
      <c r="G551" s="437"/>
      <c r="H551" s="437"/>
      <c r="I551" s="437"/>
      <c r="J551" s="437"/>
    </row>
    <row r="552" spans="1:10" ht="27" customHeight="1" x14ac:dyDescent="0.2">
      <c r="A552" s="596" t="s">
        <v>203</v>
      </c>
      <c r="B552" s="597"/>
      <c r="C552" s="247">
        <v>0</v>
      </c>
      <c r="D552" s="433">
        <v>0</v>
      </c>
      <c r="E552" s="246"/>
      <c r="F552" s="437"/>
      <c r="G552" s="437"/>
      <c r="H552" s="437"/>
      <c r="I552" s="437"/>
      <c r="J552" s="437"/>
    </row>
    <row r="553" spans="1:10" ht="12.75" customHeight="1" x14ac:dyDescent="0.2">
      <c r="A553" s="600" t="s">
        <v>204</v>
      </c>
      <c r="B553" s="601"/>
      <c r="C553" s="186">
        <v>77515.100000000006</v>
      </c>
      <c r="D553" s="187">
        <v>210548.85</v>
      </c>
      <c r="E553" s="437"/>
      <c r="F553" s="437"/>
      <c r="G553" s="437"/>
      <c r="H553" s="437"/>
      <c r="I553" s="437"/>
      <c r="J553" s="437"/>
    </row>
    <row r="554" spans="1:10" ht="28.9" customHeight="1" x14ac:dyDescent="0.2">
      <c r="A554" s="598" t="s">
        <v>205</v>
      </c>
      <c r="B554" s="599"/>
      <c r="C554" s="201">
        <v>190176</v>
      </c>
      <c r="D554" s="187">
        <v>178895.33</v>
      </c>
      <c r="E554" s="437"/>
      <c r="F554" s="437"/>
      <c r="G554" s="437"/>
      <c r="H554" s="437"/>
      <c r="I554" s="437"/>
      <c r="J554" s="437"/>
    </row>
    <row r="555" spans="1:10" ht="35.450000000000003" customHeight="1" thickBot="1" x14ac:dyDescent="0.25">
      <c r="A555" s="887" t="s">
        <v>38</v>
      </c>
      <c r="B555" s="888"/>
      <c r="C555" s="202">
        <v>0</v>
      </c>
      <c r="D555" s="203">
        <v>159.84</v>
      </c>
      <c r="E555" s="437"/>
      <c r="F555" s="437"/>
      <c r="G555" s="437"/>
      <c r="H555" s="437"/>
      <c r="I555" s="437"/>
      <c r="J555" s="437"/>
    </row>
    <row r="556" spans="1:10" ht="13.5" thickBot="1" x14ac:dyDescent="0.25">
      <c r="A556" s="594" t="s">
        <v>153</v>
      </c>
      <c r="B556" s="595"/>
      <c r="C556" s="519">
        <f>SUM(C546:C555)</f>
        <v>10960474.169999998</v>
      </c>
      <c r="D556" s="519">
        <f>SUM(D546:D555)</f>
        <v>14254319.15</v>
      </c>
      <c r="E556" s="437"/>
      <c r="F556" s="437"/>
      <c r="G556" s="437"/>
      <c r="H556" s="437"/>
      <c r="I556" s="437"/>
      <c r="J556" s="437"/>
    </row>
    <row r="557" spans="1:10" x14ac:dyDescent="0.2">
      <c r="A557" s="437"/>
      <c r="B557" s="437"/>
      <c r="C557" s="437"/>
      <c r="D557" s="437"/>
      <c r="E557" s="437"/>
      <c r="F557" s="437"/>
      <c r="G557" s="437"/>
      <c r="H557" s="437"/>
      <c r="I557" s="437"/>
      <c r="J557" s="437"/>
    </row>
    <row r="558" spans="1:10" x14ac:dyDescent="0.2">
      <c r="A558" s="437"/>
      <c r="B558" s="437"/>
      <c r="C558" s="437"/>
      <c r="D558" s="437"/>
      <c r="E558" s="437"/>
      <c r="F558" s="437"/>
      <c r="G558" s="437"/>
      <c r="H558" s="437"/>
      <c r="I558" s="437"/>
      <c r="J558" s="437"/>
    </row>
    <row r="559" spans="1:10" x14ac:dyDescent="0.2">
      <c r="A559" s="928" t="s">
        <v>333</v>
      </c>
      <c r="B559" s="928"/>
      <c r="C559" s="928"/>
      <c r="D559" s="437"/>
      <c r="E559" s="437"/>
      <c r="F559" s="437"/>
      <c r="G559" s="437"/>
      <c r="H559" s="437"/>
      <c r="I559" s="437"/>
      <c r="J559" s="437"/>
    </row>
    <row r="560" spans="1:10" ht="13.5" thickBot="1" x14ac:dyDescent="0.25">
      <c r="A560" s="430"/>
      <c r="B560" s="430"/>
      <c r="C560" s="430"/>
      <c r="D560" s="437"/>
      <c r="E560" s="437"/>
      <c r="F560" s="437"/>
      <c r="G560" s="437"/>
      <c r="H560" s="437"/>
      <c r="I560" s="437"/>
      <c r="J560" s="437"/>
    </row>
    <row r="561" spans="1:10" ht="7.9" customHeight="1" thickBot="1" x14ac:dyDescent="0.25">
      <c r="A561" s="941" t="s">
        <v>156</v>
      </c>
      <c r="B561" s="942"/>
      <c r="C561" s="942"/>
      <c r="D561" s="943"/>
      <c r="E561" s="171" t="s">
        <v>43</v>
      </c>
      <c r="F561" s="125" t="s">
        <v>109</v>
      </c>
      <c r="G561" s="437"/>
      <c r="H561" s="437"/>
      <c r="I561" s="437"/>
      <c r="J561" s="437"/>
    </row>
    <row r="562" spans="1:10" ht="13.5" thickBot="1" x14ac:dyDescent="0.25">
      <c r="A562" s="579" t="s">
        <v>356</v>
      </c>
      <c r="B562" s="580"/>
      <c r="C562" s="580"/>
      <c r="D562" s="581"/>
      <c r="E562" s="204">
        <f>E563+E564+E565</f>
        <v>782204.9</v>
      </c>
      <c r="F562" s="204">
        <f>F563+F564+F565</f>
        <v>390108</v>
      </c>
      <c r="G562" s="437"/>
      <c r="H562" s="437"/>
      <c r="I562" s="437"/>
      <c r="J562" s="437"/>
    </row>
    <row r="563" spans="1:10" ht="13.5" customHeight="1" x14ac:dyDescent="0.2">
      <c r="A563" s="582" t="s">
        <v>192</v>
      </c>
      <c r="B563" s="583"/>
      <c r="C563" s="583"/>
      <c r="D563" s="584"/>
      <c r="E563" s="184">
        <v>721270</v>
      </c>
      <c r="F563" s="211">
        <v>390108</v>
      </c>
      <c r="G563" s="437"/>
      <c r="H563" s="437"/>
      <c r="I563" s="437"/>
      <c r="J563" s="437"/>
    </row>
    <row r="564" spans="1:10" ht="12.75" customHeight="1" x14ac:dyDescent="0.2">
      <c r="A564" s="574" t="s">
        <v>193</v>
      </c>
      <c r="B564" s="575"/>
      <c r="C564" s="575"/>
      <c r="D564" s="576"/>
      <c r="E564" s="186">
        <v>2875.61</v>
      </c>
      <c r="F564" s="187">
        <v>0</v>
      </c>
      <c r="G564" s="437"/>
      <c r="H564" s="437"/>
      <c r="I564" s="437"/>
      <c r="J564" s="437"/>
    </row>
    <row r="565" spans="1:10" ht="12.75" customHeight="1" thickBot="1" x14ac:dyDescent="0.25">
      <c r="A565" s="602" t="s">
        <v>373</v>
      </c>
      <c r="B565" s="603"/>
      <c r="C565" s="603"/>
      <c r="D565" s="604"/>
      <c r="E565" s="189">
        <v>58059.29</v>
      </c>
      <c r="F565" s="190">
        <v>0</v>
      </c>
      <c r="G565" s="437"/>
      <c r="H565" s="437"/>
      <c r="I565" s="437"/>
      <c r="J565" s="437"/>
    </row>
    <row r="566" spans="1:10" ht="13.5" customHeight="1" thickBot="1" x14ac:dyDescent="0.25">
      <c r="A566" s="585" t="s">
        <v>290</v>
      </c>
      <c r="B566" s="586"/>
      <c r="C566" s="586"/>
      <c r="D566" s="587"/>
      <c r="E566" s="204">
        <v>1257024.68</v>
      </c>
      <c r="F566" s="207">
        <v>1747331.29</v>
      </c>
      <c r="G566" s="437"/>
      <c r="H566" s="437"/>
      <c r="I566" s="437"/>
      <c r="J566" s="437"/>
    </row>
    <row r="567" spans="1:10" ht="13.5" thickBot="1" x14ac:dyDescent="0.25">
      <c r="A567" s="959" t="s">
        <v>291</v>
      </c>
      <c r="B567" s="960"/>
      <c r="C567" s="960"/>
      <c r="D567" s="961"/>
      <c r="E567" s="208">
        <f>SUM(E568:E577)</f>
        <v>120933.46</v>
      </c>
      <c r="F567" s="208">
        <f>SUM(F568:F577)</f>
        <v>1772047.73</v>
      </c>
      <c r="G567" s="437"/>
      <c r="H567" s="437"/>
      <c r="I567" s="437"/>
      <c r="J567" s="437"/>
    </row>
    <row r="568" spans="1:10" x14ac:dyDescent="0.2">
      <c r="A568" s="646" t="s">
        <v>418</v>
      </c>
      <c r="B568" s="647"/>
      <c r="C568" s="647"/>
      <c r="D568" s="648"/>
      <c r="E568" s="293">
        <v>0</v>
      </c>
      <c r="F568" s="293">
        <v>0</v>
      </c>
      <c r="G568" s="437"/>
      <c r="H568" s="437"/>
      <c r="I568" s="437"/>
      <c r="J568" s="437"/>
    </row>
    <row r="569" spans="1:10" x14ac:dyDescent="0.2">
      <c r="A569" s="643" t="s">
        <v>419</v>
      </c>
      <c r="B569" s="644"/>
      <c r="C569" s="644"/>
      <c r="D569" s="645"/>
      <c r="E569" s="209">
        <v>0</v>
      </c>
      <c r="F569" s="209">
        <v>0</v>
      </c>
      <c r="G569" s="437"/>
      <c r="H569" s="437"/>
      <c r="I569" s="437"/>
      <c r="J569" s="437"/>
    </row>
    <row r="570" spans="1:10" x14ac:dyDescent="0.2">
      <c r="A570" s="643" t="s">
        <v>194</v>
      </c>
      <c r="B570" s="644"/>
      <c r="C570" s="644"/>
      <c r="D570" s="645"/>
      <c r="E570" s="186">
        <v>10055.52</v>
      </c>
      <c r="F570" s="186">
        <v>58758.6</v>
      </c>
      <c r="G570" s="437"/>
      <c r="H570" s="437"/>
      <c r="I570" s="437"/>
      <c r="J570" s="437"/>
    </row>
    <row r="571" spans="1:10" x14ac:dyDescent="0.2">
      <c r="A571" s="643" t="s">
        <v>402</v>
      </c>
      <c r="B571" s="644"/>
      <c r="C571" s="644"/>
      <c r="D571" s="645"/>
      <c r="E571" s="186">
        <v>0</v>
      </c>
      <c r="F571" s="187">
        <v>0</v>
      </c>
      <c r="G571" s="437"/>
      <c r="H571" s="437"/>
      <c r="I571" s="437"/>
      <c r="J571" s="437"/>
    </row>
    <row r="572" spans="1:10" x14ac:dyDescent="0.2">
      <c r="A572" s="643" t="s">
        <v>195</v>
      </c>
      <c r="B572" s="644"/>
      <c r="C572" s="644"/>
      <c r="D572" s="645"/>
      <c r="E572" s="186">
        <v>0</v>
      </c>
      <c r="F572" s="187">
        <v>0</v>
      </c>
      <c r="G572" s="437"/>
      <c r="H572" s="437"/>
      <c r="I572" s="437"/>
      <c r="J572" s="437"/>
    </row>
    <row r="573" spans="1:10" x14ac:dyDescent="0.2">
      <c r="A573" s="643" t="s">
        <v>196</v>
      </c>
      <c r="B573" s="644"/>
      <c r="C573" s="644"/>
      <c r="D573" s="645"/>
      <c r="E573" s="202">
        <v>0</v>
      </c>
      <c r="F573" s="203">
        <v>1136620.27</v>
      </c>
      <c r="G573" s="437"/>
      <c r="H573" s="437"/>
      <c r="I573" s="437"/>
      <c r="J573" s="437"/>
    </row>
    <row r="574" spans="1:10" x14ac:dyDescent="0.2">
      <c r="A574" s="643" t="s">
        <v>197</v>
      </c>
      <c r="B574" s="644"/>
      <c r="C574" s="644"/>
      <c r="D574" s="645"/>
      <c r="E574" s="202">
        <v>0</v>
      </c>
      <c r="F574" s="203">
        <v>0</v>
      </c>
      <c r="G574" s="437"/>
      <c r="H574" s="437"/>
      <c r="I574" s="437"/>
      <c r="J574" s="437"/>
    </row>
    <row r="575" spans="1:10" x14ac:dyDescent="0.2">
      <c r="A575" s="574" t="s">
        <v>420</v>
      </c>
      <c r="B575" s="575"/>
      <c r="C575" s="575"/>
      <c r="D575" s="576"/>
      <c r="E575" s="186">
        <v>2500</v>
      </c>
      <c r="F575" s="187">
        <v>0</v>
      </c>
      <c r="G575" s="437"/>
      <c r="H575" s="437"/>
      <c r="I575" s="437"/>
      <c r="J575" s="437"/>
    </row>
    <row r="576" spans="1:10" ht="31.15" customHeight="1" x14ac:dyDescent="0.2">
      <c r="A576" s="574" t="s">
        <v>198</v>
      </c>
      <c r="B576" s="575"/>
      <c r="C576" s="575"/>
      <c r="D576" s="576"/>
      <c r="E576" s="202">
        <v>0</v>
      </c>
      <c r="F576" s="203">
        <v>0</v>
      </c>
      <c r="G576" s="437"/>
      <c r="H576" s="437"/>
      <c r="I576" s="437"/>
      <c r="J576" s="437"/>
    </row>
    <row r="577" spans="1:10" ht="54.6" customHeight="1" thickBot="1" x14ac:dyDescent="0.25">
      <c r="A577" s="602" t="s">
        <v>425</v>
      </c>
      <c r="B577" s="603"/>
      <c r="C577" s="603"/>
      <c r="D577" s="604"/>
      <c r="E577" s="202">
        <v>108377.94</v>
      </c>
      <c r="F577" s="203">
        <v>576668.86</v>
      </c>
      <c r="G577" s="437"/>
      <c r="H577" s="437"/>
      <c r="I577" s="437"/>
      <c r="J577" s="437"/>
    </row>
    <row r="578" spans="1:10" ht="63.6" customHeight="1" thickBot="1" x14ac:dyDescent="0.25">
      <c r="A578" s="660" t="s">
        <v>153</v>
      </c>
      <c r="B578" s="661"/>
      <c r="C578" s="661"/>
      <c r="D578" s="662"/>
      <c r="E578" s="505">
        <f>SUM(E562+E566+E567)</f>
        <v>2160163.04</v>
      </c>
      <c r="F578" s="505">
        <f>SUM(F562+F566+F567)</f>
        <v>3909487.02</v>
      </c>
      <c r="G578" s="437"/>
      <c r="H578" s="437"/>
      <c r="I578" s="437"/>
      <c r="J578" s="437"/>
    </row>
    <row r="579" spans="1:10" x14ac:dyDescent="0.2">
      <c r="A579" s="437"/>
      <c r="B579" s="437"/>
      <c r="C579" s="437"/>
      <c r="D579" s="437"/>
      <c r="E579" s="437"/>
      <c r="F579" s="437"/>
      <c r="G579" s="437"/>
      <c r="H579" s="437"/>
      <c r="I579" s="437"/>
      <c r="J579" s="437"/>
    </row>
    <row r="580" spans="1:10" ht="18" customHeight="1" x14ac:dyDescent="0.2">
      <c r="A580" s="437"/>
      <c r="B580" s="437"/>
      <c r="C580" s="437"/>
      <c r="D580" s="437"/>
      <c r="E580" s="437"/>
      <c r="F580" s="437"/>
      <c r="G580" s="437"/>
      <c r="H580" s="437"/>
      <c r="I580" s="437"/>
      <c r="J580" s="437"/>
    </row>
    <row r="581" spans="1:10" ht="18" customHeight="1" x14ac:dyDescent="0.2">
      <c r="A581" s="929" t="s">
        <v>334</v>
      </c>
      <c r="B581" s="930"/>
      <c r="C581" s="930"/>
      <c r="D581" s="930"/>
      <c r="E581" s="437"/>
      <c r="F581" s="437"/>
      <c r="G581" s="437"/>
      <c r="H581" s="437"/>
      <c r="I581" s="437"/>
      <c r="J581" s="437"/>
    </row>
    <row r="582" spans="1:10" ht="12.75" customHeight="1" thickBot="1" x14ac:dyDescent="0.25">
      <c r="A582" s="430"/>
      <c r="B582" s="430"/>
      <c r="C582" s="225"/>
      <c r="D582" s="225"/>
      <c r="E582" s="437"/>
      <c r="F582" s="437"/>
      <c r="G582" s="437"/>
      <c r="H582" s="437"/>
      <c r="I582" s="437"/>
      <c r="J582" s="437"/>
    </row>
    <row r="583" spans="1:10" ht="17.45" customHeight="1" thickBot="1" x14ac:dyDescent="0.25">
      <c r="A583" s="755" t="s">
        <v>85</v>
      </c>
      <c r="B583" s="756"/>
      <c r="C583" s="756"/>
      <c r="D583" s="757"/>
      <c r="E583" s="171" t="s">
        <v>43</v>
      </c>
      <c r="F583" s="125" t="s">
        <v>109</v>
      </c>
      <c r="G583" s="437"/>
      <c r="H583" s="437"/>
      <c r="I583" s="437"/>
      <c r="J583" s="437"/>
    </row>
    <row r="584" spans="1:10" ht="13.5" thickBot="1" x14ac:dyDescent="0.25">
      <c r="A584" s="938" t="s">
        <v>292</v>
      </c>
      <c r="B584" s="939"/>
      <c r="C584" s="939"/>
      <c r="D584" s="940"/>
      <c r="E584" s="556">
        <v>0</v>
      </c>
      <c r="F584" s="556">
        <v>0</v>
      </c>
      <c r="G584" s="437"/>
      <c r="H584" s="437"/>
      <c r="I584" s="437"/>
      <c r="J584" s="437"/>
    </row>
    <row r="585" spans="1:10" ht="30.75" customHeight="1" thickBot="1" x14ac:dyDescent="0.25">
      <c r="A585" s="579" t="s">
        <v>293</v>
      </c>
      <c r="B585" s="580"/>
      <c r="C585" s="580"/>
      <c r="D585" s="581"/>
      <c r="E585" s="552">
        <f>SUM(E586+E587+E591)</f>
        <v>1146367.3600000001</v>
      </c>
      <c r="F585" s="552">
        <f>SUM(F586+F587+F591)</f>
        <v>902859.37000000011</v>
      </c>
      <c r="G585" s="437"/>
      <c r="H585" s="437"/>
      <c r="I585" s="437"/>
      <c r="J585" s="437"/>
    </row>
    <row r="586" spans="1:10" ht="13.5" customHeight="1" x14ac:dyDescent="0.2">
      <c r="A586" s="649" t="s">
        <v>294</v>
      </c>
      <c r="B586" s="650"/>
      <c r="C586" s="650"/>
      <c r="D586" s="651"/>
      <c r="E586" s="517">
        <v>16406.240000000002</v>
      </c>
      <c r="F586" s="517">
        <v>40288.68</v>
      </c>
      <c r="G586" s="437"/>
      <c r="H586" s="437"/>
      <c r="I586" s="437"/>
      <c r="J586" s="437"/>
    </row>
    <row r="587" spans="1:10" ht="12.75" customHeight="1" x14ac:dyDescent="0.2">
      <c r="A587" s="833" t="s">
        <v>104</v>
      </c>
      <c r="B587" s="895"/>
      <c r="C587" s="895"/>
      <c r="D587" s="896"/>
      <c r="E587" s="561">
        <f>SUM(E588:E590)</f>
        <v>1074360.57</v>
      </c>
      <c r="F587" s="561">
        <f>SUM(F588:F590)</f>
        <v>602459.79</v>
      </c>
      <c r="G587" s="437"/>
      <c r="H587" s="437"/>
      <c r="I587" s="437"/>
      <c r="J587" s="437"/>
    </row>
    <row r="588" spans="1:10" ht="12.75" customHeight="1" x14ac:dyDescent="0.2">
      <c r="A588" s="574" t="s">
        <v>421</v>
      </c>
      <c r="B588" s="575"/>
      <c r="C588" s="575"/>
      <c r="D588" s="576"/>
      <c r="E588" s="209">
        <v>0</v>
      </c>
      <c r="F588" s="209">
        <v>0</v>
      </c>
      <c r="G588" s="437"/>
      <c r="H588" s="437"/>
      <c r="I588" s="437"/>
      <c r="J588" s="437"/>
    </row>
    <row r="589" spans="1:10" ht="27.6" customHeight="1" x14ac:dyDescent="0.2">
      <c r="A589" s="574" t="s">
        <v>422</v>
      </c>
      <c r="B589" s="575"/>
      <c r="C589" s="575"/>
      <c r="D589" s="576"/>
      <c r="E589" s="209">
        <v>0</v>
      </c>
      <c r="F589" s="209">
        <v>0</v>
      </c>
      <c r="G589" s="437"/>
      <c r="H589" s="437"/>
      <c r="I589" s="437"/>
      <c r="J589" s="437"/>
    </row>
    <row r="590" spans="1:10" ht="12.75" customHeight="1" x14ac:dyDescent="0.2">
      <c r="A590" s="574" t="s">
        <v>423</v>
      </c>
      <c r="B590" s="575"/>
      <c r="C590" s="575"/>
      <c r="D590" s="576"/>
      <c r="E590" s="186">
        <v>1074360.57</v>
      </c>
      <c r="F590" s="186">
        <v>602459.79</v>
      </c>
      <c r="G590" s="437"/>
      <c r="H590" s="437"/>
      <c r="I590" s="437"/>
      <c r="J590" s="437"/>
    </row>
    <row r="591" spans="1:10" ht="12.75" customHeight="1" x14ac:dyDescent="0.2">
      <c r="A591" s="657" t="s">
        <v>113</v>
      </c>
      <c r="B591" s="658"/>
      <c r="C591" s="658"/>
      <c r="D591" s="659"/>
      <c r="E591" s="561">
        <f>SUM(E593:E596)</f>
        <v>55600.55</v>
      </c>
      <c r="F591" s="561">
        <f>SUM(F593:F596)</f>
        <v>260110.9</v>
      </c>
      <c r="G591" s="437"/>
      <c r="H591" s="437"/>
      <c r="I591" s="437"/>
      <c r="J591" s="437"/>
    </row>
    <row r="592" spans="1:10" x14ac:dyDescent="0.2">
      <c r="A592" s="574" t="s">
        <v>357</v>
      </c>
      <c r="B592" s="575"/>
      <c r="C592" s="575"/>
      <c r="D592" s="576"/>
      <c r="E592" s="561">
        <v>0</v>
      </c>
      <c r="F592" s="561">
        <v>0</v>
      </c>
      <c r="G592" s="245"/>
      <c r="H592" s="245"/>
      <c r="I592" s="243"/>
      <c r="J592" s="437"/>
    </row>
    <row r="593" spans="1:10" ht="12.75" customHeight="1" x14ac:dyDescent="0.2">
      <c r="A593" s="675" t="s">
        <v>374</v>
      </c>
      <c r="B593" s="676"/>
      <c r="C593" s="676"/>
      <c r="D593" s="677"/>
      <c r="E593" s="186">
        <v>23010</v>
      </c>
      <c r="F593" s="186">
        <v>175024</v>
      </c>
      <c r="G593" s="437"/>
      <c r="H593" s="437"/>
      <c r="I593" s="437"/>
      <c r="J593" s="437"/>
    </row>
    <row r="594" spans="1:10" ht="12.75" customHeight="1" x14ac:dyDescent="0.2">
      <c r="A594" s="655" t="s">
        <v>206</v>
      </c>
      <c r="B594" s="656"/>
      <c r="C594" s="656"/>
      <c r="D594" s="631"/>
      <c r="E594" s="186">
        <v>15220.22</v>
      </c>
      <c r="F594" s="186">
        <v>0</v>
      </c>
      <c r="G594" s="437"/>
      <c r="H594" s="437"/>
      <c r="I594" s="437"/>
      <c r="J594" s="437"/>
    </row>
    <row r="595" spans="1:10" ht="12.75" customHeight="1" x14ac:dyDescent="0.2">
      <c r="A595" s="655" t="s">
        <v>207</v>
      </c>
      <c r="B595" s="656"/>
      <c r="C595" s="656"/>
      <c r="D595" s="631"/>
      <c r="E595" s="186">
        <v>0</v>
      </c>
      <c r="F595" s="186">
        <v>0</v>
      </c>
      <c r="G595" s="437"/>
      <c r="H595" s="437"/>
      <c r="I595" s="437"/>
      <c r="J595" s="437"/>
    </row>
    <row r="596" spans="1:10" ht="12.75" customHeight="1" thickBot="1" x14ac:dyDescent="0.25">
      <c r="A596" s="602" t="s">
        <v>424</v>
      </c>
      <c r="B596" s="603"/>
      <c r="C596" s="603"/>
      <c r="D596" s="604"/>
      <c r="E596" s="189">
        <v>17370.330000000002</v>
      </c>
      <c r="F596" s="189">
        <v>85086.9</v>
      </c>
      <c r="G596" s="437"/>
      <c r="H596" s="437"/>
      <c r="I596" s="437"/>
      <c r="J596" s="437"/>
    </row>
    <row r="597" spans="1:10" ht="55.15" customHeight="1" thickBot="1" x14ac:dyDescent="0.25">
      <c r="A597" s="660" t="s">
        <v>295</v>
      </c>
      <c r="B597" s="661"/>
      <c r="C597" s="661"/>
      <c r="D597" s="662"/>
      <c r="E597" s="505">
        <f>SUM(E584+E585)</f>
        <v>1146367.3600000001</v>
      </c>
      <c r="F597" s="505">
        <f>SUM(F584+F585)</f>
        <v>902859.37000000011</v>
      </c>
      <c r="G597" s="437"/>
      <c r="H597" s="437"/>
      <c r="I597" s="437"/>
      <c r="J597" s="437"/>
    </row>
    <row r="598" spans="1:10" x14ac:dyDescent="0.2">
      <c r="A598" s="437"/>
      <c r="B598" s="437"/>
      <c r="C598" s="437"/>
      <c r="D598" s="437"/>
      <c r="E598" s="437"/>
      <c r="F598" s="437"/>
      <c r="G598" s="437"/>
      <c r="H598" s="437"/>
      <c r="I598" s="437"/>
      <c r="J598" s="437"/>
    </row>
    <row r="599" spans="1:10" x14ac:dyDescent="0.2">
      <c r="A599" s="437"/>
      <c r="B599" s="437"/>
      <c r="C599" s="437"/>
      <c r="D599" s="437"/>
      <c r="E599" s="437"/>
      <c r="F599" s="437"/>
      <c r="G599" s="437"/>
      <c r="H599" s="437"/>
      <c r="I599" s="437"/>
      <c r="J599" s="437"/>
    </row>
    <row r="600" spans="1:10" x14ac:dyDescent="0.2">
      <c r="A600" s="233" t="s">
        <v>335</v>
      </c>
      <c r="B600" s="427"/>
      <c r="C600" s="427"/>
      <c r="D600" s="210"/>
      <c r="E600" s="210"/>
      <c r="F600" s="210"/>
      <c r="G600" s="437"/>
      <c r="H600" s="437"/>
      <c r="I600" s="437"/>
      <c r="J600" s="437"/>
    </row>
    <row r="601" spans="1:10" ht="13.5" thickBot="1" x14ac:dyDescent="0.25">
      <c r="A601" s="23"/>
      <c r="B601" s="23"/>
      <c r="C601" s="23"/>
      <c r="D601" s="437"/>
      <c r="E601" s="437"/>
      <c r="F601" s="437"/>
      <c r="G601" s="437"/>
      <c r="H601" s="437"/>
      <c r="I601" s="437"/>
      <c r="J601" s="437"/>
    </row>
    <row r="602" spans="1:10" ht="26.25" thickBot="1" x14ac:dyDescent="0.25">
      <c r="A602" s="944"/>
      <c r="B602" s="945"/>
      <c r="C602" s="945"/>
      <c r="D602" s="946"/>
      <c r="E602" s="171" t="s">
        <v>43</v>
      </c>
      <c r="F602" s="125" t="s">
        <v>109</v>
      </c>
      <c r="G602" s="437"/>
      <c r="H602" s="437"/>
      <c r="I602" s="437"/>
      <c r="J602" s="437"/>
    </row>
    <row r="603" spans="1:10" ht="13.5" thickBot="1" x14ac:dyDescent="0.25">
      <c r="A603" s="892" t="s">
        <v>296</v>
      </c>
      <c r="B603" s="893"/>
      <c r="C603" s="893"/>
      <c r="D603" s="894"/>
      <c r="E603" s="552">
        <v>0</v>
      </c>
      <c r="F603" s="552">
        <v>0</v>
      </c>
      <c r="G603" s="437"/>
      <c r="H603" s="437"/>
      <c r="I603" s="437"/>
      <c r="J603" s="437"/>
    </row>
    <row r="604" spans="1:10" ht="13.5" customHeight="1" thickBot="1" x14ac:dyDescent="0.25">
      <c r="A604" s="585" t="s">
        <v>297</v>
      </c>
      <c r="B604" s="586"/>
      <c r="C604" s="586"/>
      <c r="D604" s="587"/>
      <c r="E604" s="552">
        <f>SUM(E605:E606)</f>
        <v>1779707.23</v>
      </c>
      <c r="F604" s="552">
        <f>SUM(F605:F606)</f>
        <v>1903102.1</v>
      </c>
      <c r="G604" s="437"/>
      <c r="H604" s="437"/>
      <c r="I604" s="437"/>
      <c r="J604" s="437"/>
    </row>
    <row r="605" spans="1:10" x14ac:dyDescent="0.2">
      <c r="A605" s="582" t="s">
        <v>358</v>
      </c>
      <c r="B605" s="583"/>
      <c r="C605" s="583"/>
      <c r="D605" s="584"/>
      <c r="E605" s="191">
        <v>1779707.23</v>
      </c>
      <c r="F605" s="192">
        <v>1903102.1</v>
      </c>
      <c r="G605" s="437"/>
      <c r="H605" s="437"/>
      <c r="I605" s="437"/>
      <c r="J605" s="437"/>
    </row>
    <row r="606" spans="1:10" ht="26.45" customHeight="1" thickBot="1" x14ac:dyDescent="0.25">
      <c r="A606" s="889" t="s">
        <v>208</v>
      </c>
      <c r="B606" s="890"/>
      <c r="C606" s="890"/>
      <c r="D606" s="891"/>
      <c r="E606" s="202">
        <v>0</v>
      </c>
      <c r="F606" s="203">
        <v>0</v>
      </c>
      <c r="G606" s="437"/>
      <c r="H606" s="437"/>
      <c r="I606" s="437"/>
      <c r="J606" s="437"/>
    </row>
    <row r="607" spans="1:10" ht="16.149999999999999" customHeight="1" thickBot="1" x14ac:dyDescent="0.25">
      <c r="A607" s="585" t="s">
        <v>298</v>
      </c>
      <c r="B607" s="586"/>
      <c r="C607" s="586"/>
      <c r="D607" s="587"/>
      <c r="E607" s="552">
        <f>SUM(E608:E614)</f>
        <v>15090.43</v>
      </c>
      <c r="F607" s="552">
        <f>SUM(F608:F614)</f>
        <v>161673.32</v>
      </c>
      <c r="G607" s="437"/>
      <c r="H607" s="437"/>
      <c r="I607" s="437"/>
      <c r="J607" s="437"/>
    </row>
    <row r="608" spans="1:10" x14ac:dyDescent="0.2">
      <c r="A608" s="646" t="s">
        <v>98</v>
      </c>
      <c r="B608" s="647"/>
      <c r="C608" s="647"/>
      <c r="D608" s="648"/>
      <c r="E608" s="562">
        <v>0</v>
      </c>
      <c r="F608" s="563">
        <v>0</v>
      </c>
      <c r="G608" s="437"/>
      <c r="H608" s="437"/>
      <c r="I608" s="437"/>
      <c r="J608" s="437"/>
    </row>
    <row r="609" spans="1:10" x14ac:dyDescent="0.2">
      <c r="A609" s="652" t="s">
        <v>14</v>
      </c>
      <c r="B609" s="653"/>
      <c r="C609" s="653"/>
      <c r="D609" s="654"/>
      <c r="E609" s="191">
        <v>0</v>
      </c>
      <c r="F609" s="192">
        <v>0</v>
      </c>
      <c r="G609" s="437"/>
      <c r="H609" s="437"/>
      <c r="I609" s="437"/>
      <c r="J609" s="437"/>
    </row>
    <row r="610" spans="1:10" x14ac:dyDescent="0.2">
      <c r="A610" s="643" t="s">
        <v>230</v>
      </c>
      <c r="B610" s="644"/>
      <c r="C610" s="644"/>
      <c r="D610" s="645"/>
      <c r="E610" s="191">
        <v>15090.43</v>
      </c>
      <c r="F610" s="192">
        <v>161673.32</v>
      </c>
      <c r="G610" s="437"/>
      <c r="H610" s="437"/>
      <c r="I610" s="437"/>
      <c r="J610" s="437"/>
    </row>
    <row r="611" spans="1:10" x14ac:dyDescent="0.2">
      <c r="A611" s="574" t="s">
        <v>209</v>
      </c>
      <c r="B611" s="575"/>
      <c r="C611" s="575"/>
      <c r="D611" s="576"/>
      <c r="E611" s="186">
        <v>0</v>
      </c>
      <c r="F611" s="187">
        <v>0</v>
      </c>
      <c r="G611" s="437"/>
      <c r="H611" s="437"/>
      <c r="I611" s="437"/>
      <c r="J611" s="437"/>
    </row>
    <row r="612" spans="1:10" ht="12.75" customHeight="1" x14ac:dyDescent="0.2">
      <c r="A612" s="574" t="s">
        <v>210</v>
      </c>
      <c r="B612" s="575"/>
      <c r="C612" s="575"/>
      <c r="D612" s="576"/>
      <c r="E612" s="202">
        <v>0</v>
      </c>
      <c r="F612" s="203">
        <v>0</v>
      </c>
      <c r="G612" s="437"/>
      <c r="H612" s="437"/>
      <c r="I612" s="437"/>
      <c r="J612" s="437"/>
    </row>
    <row r="613" spans="1:10" ht="12.75" customHeight="1" x14ac:dyDescent="0.2">
      <c r="A613" s="574" t="s">
        <v>211</v>
      </c>
      <c r="B613" s="575"/>
      <c r="C613" s="575"/>
      <c r="D613" s="576"/>
      <c r="E613" s="202">
        <v>0</v>
      </c>
      <c r="F613" s="203">
        <v>0</v>
      </c>
      <c r="G613" s="437"/>
      <c r="H613" s="437"/>
      <c r="I613" s="437"/>
      <c r="J613" s="437"/>
    </row>
    <row r="614" spans="1:10" ht="12.75" customHeight="1" thickBot="1" x14ac:dyDescent="0.25">
      <c r="A614" s="953" t="s">
        <v>262</v>
      </c>
      <c r="B614" s="954"/>
      <c r="C614" s="954"/>
      <c r="D614" s="955"/>
      <c r="E614" s="202">
        <v>0</v>
      </c>
      <c r="F614" s="203">
        <v>0</v>
      </c>
      <c r="G614" s="437"/>
      <c r="H614" s="437"/>
      <c r="I614" s="437"/>
      <c r="J614" s="437"/>
    </row>
    <row r="615" spans="1:10" ht="13.5" thickBot="1" x14ac:dyDescent="0.25">
      <c r="A615" s="660" t="s">
        <v>153</v>
      </c>
      <c r="B615" s="661"/>
      <c r="C615" s="661"/>
      <c r="D615" s="662"/>
      <c r="E615" s="505">
        <f>E603+E604+E607</f>
        <v>1794797.66</v>
      </c>
      <c r="F615" s="505">
        <f>F603+F604+F607</f>
        <v>2064775.4200000002</v>
      </c>
      <c r="G615" s="437"/>
      <c r="H615" s="437"/>
      <c r="I615" s="437"/>
      <c r="J615" s="437"/>
    </row>
    <row r="616" spans="1:10" x14ac:dyDescent="0.2">
      <c r="A616" s="437"/>
      <c r="B616" s="437"/>
      <c r="C616" s="437"/>
      <c r="D616" s="437"/>
      <c r="E616" s="437"/>
      <c r="F616" s="437"/>
      <c r="G616" s="437"/>
      <c r="H616" s="437"/>
      <c r="I616" s="437"/>
      <c r="J616" s="437"/>
    </row>
    <row r="617" spans="1:10" x14ac:dyDescent="0.2">
      <c r="A617" s="437"/>
      <c r="B617" s="437"/>
      <c r="C617" s="437"/>
      <c r="D617" s="437"/>
      <c r="E617" s="437"/>
      <c r="F617" s="437"/>
      <c r="G617" s="437"/>
      <c r="H617" s="437"/>
      <c r="I617" s="437"/>
      <c r="J617" s="437"/>
    </row>
    <row r="618" spans="1:10" x14ac:dyDescent="0.2">
      <c r="A618" s="928" t="s">
        <v>336</v>
      </c>
      <c r="B618" s="928"/>
      <c r="C618" s="928"/>
      <c r="D618" s="437"/>
      <c r="E618" s="437"/>
      <c r="F618" s="437"/>
      <c r="G618" s="437"/>
      <c r="H618" s="437"/>
      <c r="I618" s="437"/>
      <c r="J618" s="437"/>
    </row>
    <row r="619" spans="1:10" ht="13.5" thickBot="1" x14ac:dyDescent="0.25">
      <c r="A619" s="119"/>
      <c r="B619" s="119"/>
      <c r="C619" s="119"/>
      <c r="D619" s="437"/>
      <c r="E619" s="437"/>
      <c r="F619" s="437"/>
      <c r="G619" s="437"/>
      <c r="H619" s="437"/>
      <c r="I619" s="437"/>
      <c r="J619" s="437"/>
    </row>
    <row r="620" spans="1:10" ht="26.25" thickBot="1" x14ac:dyDescent="0.25">
      <c r="A620" s="755"/>
      <c r="B620" s="756"/>
      <c r="C620" s="756"/>
      <c r="D620" s="757"/>
      <c r="E620" s="171" t="s">
        <v>43</v>
      </c>
      <c r="F620" s="125" t="s">
        <v>109</v>
      </c>
      <c r="G620" s="437"/>
      <c r="H620" s="437"/>
      <c r="I620" s="437"/>
      <c r="J620" s="437"/>
    </row>
    <row r="621" spans="1:10" ht="13.5" thickBot="1" x14ac:dyDescent="0.25">
      <c r="A621" s="579" t="s">
        <v>297</v>
      </c>
      <c r="B621" s="580"/>
      <c r="C621" s="580"/>
      <c r="D621" s="581"/>
      <c r="E621" s="552">
        <f>E622+E623</f>
        <v>0</v>
      </c>
      <c r="F621" s="552">
        <f>F622+F623</f>
        <v>0</v>
      </c>
      <c r="G621" s="437"/>
      <c r="H621" s="437"/>
      <c r="I621" s="437"/>
      <c r="J621" s="437"/>
    </row>
    <row r="622" spans="1:10" x14ac:dyDescent="0.2">
      <c r="A622" s="646" t="s">
        <v>212</v>
      </c>
      <c r="B622" s="647"/>
      <c r="C622" s="647"/>
      <c r="D622" s="648"/>
      <c r="E622" s="184">
        <v>0</v>
      </c>
      <c r="F622" s="211">
        <v>0</v>
      </c>
      <c r="G622" s="437"/>
      <c r="H622" s="437"/>
      <c r="I622" s="437"/>
      <c r="J622" s="437"/>
    </row>
    <row r="623" spans="1:10" ht="13.5" thickBot="1" x14ac:dyDescent="0.25">
      <c r="A623" s="652" t="s">
        <v>366</v>
      </c>
      <c r="B623" s="653"/>
      <c r="C623" s="653"/>
      <c r="D623" s="654"/>
      <c r="E623" s="189">
        <v>0</v>
      </c>
      <c r="F623" s="190">
        <v>0</v>
      </c>
      <c r="G623" s="437"/>
      <c r="H623" s="437"/>
      <c r="I623" s="437"/>
      <c r="J623" s="437"/>
    </row>
    <row r="624" spans="1:10" ht="13.5" thickBot="1" x14ac:dyDescent="0.25">
      <c r="A624" s="579" t="s">
        <v>299</v>
      </c>
      <c r="B624" s="580"/>
      <c r="C624" s="580"/>
      <c r="D624" s="581"/>
      <c r="E624" s="552">
        <f>SUM(E625:E630)</f>
        <v>1584908.41</v>
      </c>
      <c r="F624" s="552">
        <f>SUM(F625:F630)</f>
        <v>1688618.43</v>
      </c>
      <c r="G624" s="437"/>
      <c r="H624" s="437"/>
      <c r="I624" s="437"/>
      <c r="J624" s="437"/>
    </row>
    <row r="625" spans="1:10" x14ac:dyDescent="0.2">
      <c r="A625" s="643" t="s">
        <v>15</v>
      </c>
      <c r="B625" s="644"/>
      <c r="C625" s="644"/>
      <c r="D625" s="645"/>
      <c r="E625" s="186">
        <v>0</v>
      </c>
      <c r="F625" s="186">
        <v>0</v>
      </c>
      <c r="G625" s="437"/>
      <c r="H625" s="437"/>
      <c r="I625" s="437"/>
      <c r="J625" s="437"/>
    </row>
    <row r="626" spans="1:10" x14ac:dyDescent="0.2">
      <c r="A626" s="574" t="s">
        <v>213</v>
      </c>
      <c r="B626" s="575"/>
      <c r="C626" s="575"/>
      <c r="D626" s="576"/>
      <c r="E626" s="186">
        <v>0</v>
      </c>
      <c r="F626" s="186">
        <v>0</v>
      </c>
      <c r="G626" s="437"/>
      <c r="H626" s="437"/>
      <c r="I626" s="437"/>
      <c r="J626" s="437"/>
    </row>
    <row r="627" spans="1:10" ht="12.75" customHeight="1" x14ac:dyDescent="0.2">
      <c r="A627" s="574" t="s">
        <v>214</v>
      </c>
      <c r="B627" s="575"/>
      <c r="C627" s="575"/>
      <c r="D627" s="576"/>
      <c r="E627" s="202">
        <v>1584233.73</v>
      </c>
      <c r="F627" s="202">
        <v>1684774.2</v>
      </c>
      <c r="G627" s="437"/>
      <c r="H627" s="437"/>
      <c r="I627" s="437"/>
      <c r="J627" s="437"/>
    </row>
    <row r="628" spans="1:10" ht="12.75" customHeight="1" x14ac:dyDescent="0.2">
      <c r="A628" s="574" t="s">
        <v>226</v>
      </c>
      <c r="B628" s="575"/>
      <c r="C628" s="575"/>
      <c r="D628" s="576"/>
      <c r="E628" s="202">
        <v>0</v>
      </c>
      <c r="F628" s="202">
        <v>0</v>
      </c>
      <c r="G628" s="437"/>
      <c r="H628" s="437"/>
      <c r="I628" s="437"/>
      <c r="J628" s="437"/>
    </row>
    <row r="629" spans="1:10" ht="12.75" customHeight="1" x14ac:dyDescent="0.2">
      <c r="A629" s="574" t="s">
        <v>227</v>
      </c>
      <c r="B629" s="575"/>
      <c r="C629" s="575"/>
      <c r="D629" s="576"/>
      <c r="E629" s="202">
        <v>665.68</v>
      </c>
      <c r="F629" s="202">
        <v>3814.23</v>
      </c>
      <c r="G629" s="437"/>
      <c r="H629" s="437"/>
      <c r="I629" s="437"/>
      <c r="J629" s="437"/>
    </row>
    <row r="630" spans="1:10" ht="13.5" thickBot="1" x14ac:dyDescent="0.25">
      <c r="A630" s="956" t="s">
        <v>262</v>
      </c>
      <c r="B630" s="957"/>
      <c r="C630" s="957"/>
      <c r="D630" s="958"/>
      <c r="E630" s="202">
        <v>9</v>
      </c>
      <c r="F630" s="202">
        <v>30</v>
      </c>
      <c r="G630" s="437"/>
      <c r="H630" s="437"/>
      <c r="I630" s="437"/>
      <c r="J630" s="437"/>
    </row>
    <row r="631" spans="1:10" ht="13.5" thickBot="1" x14ac:dyDescent="0.25">
      <c r="A631" s="660" t="s">
        <v>153</v>
      </c>
      <c r="B631" s="661"/>
      <c r="C631" s="661"/>
      <c r="D631" s="662"/>
      <c r="E631" s="505">
        <f>SUM(E621+E624)</f>
        <v>1584908.41</v>
      </c>
      <c r="F631" s="505">
        <f>SUM(F621+F624)</f>
        <v>1688618.43</v>
      </c>
      <c r="G631" s="437"/>
      <c r="H631" s="437"/>
      <c r="I631" s="437"/>
      <c r="J631" s="437"/>
    </row>
    <row r="632" spans="1:10" x14ac:dyDescent="0.2">
      <c r="A632" s="437"/>
      <c r="B632" s="437"/>
      <c r="C632" s="437"/>
      <c r="D632" s="437"/>
      <c r="E632" s="437"/>
      <c r="F632" s="437"/>
      <c r="G632" s="437"/>
      <c r="H632" s="437"/>
      <c r="I632" s="437"/>
      <c r="J632" s="437"/>
    </row>
    <row r="633" spans="1:10" x14ac:dyDescent="0.2">
      <c r="A633" s="437"/>
      <c r="B633" s="437"/>
      <c r="C633" s="437"/>
      <c r="D633" s="437"/>
      <c r="E633" s="437"/>
      <c r="F633" s="437"/>
      <c r="G633" s="437"/>
      <c r="H633" s="437"/>
      <c r="I633" s="437"/>
      <c r="J633" s="437"/>
    </row>
    <row r="634" spans="1:10" x14ac:dyDescent="0.2">
      <c r="A634" s="437"/>
      <c r="B634" s="437"/>
      <c r="C634" s="437"/>
      <c r="D634" s="437"/>
      <c r="E634" s="437"/>
      <c r="F634" s="437"/>
      <c r="G634" s="437"/>
      <c r="H634" s="437"/>
      <c r="I634" s="437"/>
      <c r="J634" s="437"/>
    </row>
    <row r="635" spans="1:10" x14ac:dyDescent="0.2">
      <c r="A635" s="437"/>
      <c r="B635" s="437"/>
      <c r="C635" s="437"/>
      <c r="D635" s="437"/>
      <c r="E635" s="437"/>
      <c r="F635" s="437"/>
      <c r="G635" s="437"/>
      <c r="H635" s="437"/>
      <c r="I635" s="437"/>
      <c r="J635" s="437"/>
    </row>
    <row r="636" spans="1:10" x14ac:dyDescent="0.2">
      <c r="A636" s="437"/>
      <c r="B636" s="437"/>
      <c r="C636" s="437"/>
      <c r="D636" s="437"/>
      <c r="E636" s="437"/>
      <c r="F636" s="437"/>
      <c r="G636" s="437"/>
      <c r="H636" s="437"/>
      <c r="I636" s="437"/>
      <c r="J636" s="437"/>
    </row>
    <row r="637" spans="1:10" x14ac:dyDescent="0.2">
      <c r="A637" s="437"/>
      <c r="B637" s="437"/>
      <c r="C637" s="437"/>
      <c r="D637" s="437"/>
      <c r="E637" s="437"/>
      <c r="F637" s="437"/>
      <c r="G637" s="437"/>
      <c r="H637" s="437"/>
      <c r="I637" s="437"/>
      <c r="J637" s="437"/>
    </row>
    <row r="638" spans="1:10" x14ac:dyDescent="0.2">
      <c r="A638" s="621" t="s">
        <v>337</v>
      </c>
      <c r="B638" s="621"/>
      <c r="C638" s="621"/>
      <c r="D638" s="621"/>
      <c r="E638" s="621"/>
      <c r="F638" s="621"/>
      <c r="G638" s="437"/>
      <c r="H638" s="437"/>
      <c r="I638" s="437"/>
      <c r="J638" s="437"/>
    </row>
    <row r="639" spans="1:10" ht="13.5" thickBot="1" x14ac:dyDescent="0.25">
      <c r="A639" s="212"/>
      <c r="B639" s="437"/>
      <c r="C639" s="437"/>
      <c r="D639" s="437"/>
      <c r="E639" s="437"/>
      <c r="F639" s="437"/>
      <c r="G639" s="437"/>
      <c r="H639" s="437"/>
      <c r="I639" s="437"/>
      <c r="J639" s="437"/>
    </row>
    <row r="640" spans="1:10" ht="13.5" thickBot="1" x14ac:dyDescent="0.25">
      <c r="A640" s="947" t="s">
        <v>128</v>
      </c>
      <c r="B640" s="948"/>
      <c r="C640" s="950" t="s">
        <v>266</v>
      </c>
      <c r="D640" s="951"/>
      <c r="E640" s="951"/>
      <c r="F640" s="952"/>
      <c r="G640" s="437"/>
      <c r="H640" s="437"/>
      <c r="I640" s="437"/>
      <c r="J640" s="437"/>
    </row>
    <row r="641" spans="1:10" ht="13.5" thickBot="1" x14ac:dyDescent="0.25">
      <c r="A641" s="924"/>
      <c r="B641" s="949"/>
      <c r="C641" s="564" t="s">
        <v>120</v>
      </c>
      <c r="D641" s="565" t="s">
        <v>121</v>
      </c>
      <c r="E641" s="566" t="s">
        <v>122</v>
      </c>
      <c r="F641" s="565" t="s">
        <v>123</v>
      </c>
      <c r="G641" s="437"/>
      <c r="H641" s="437"/>
      <c r="I641" s="437"/>
      <c r="J641" s="437"/>
    </row>
    <row r="642" spans="1:10" x14ac:dyDescent="0.2">
      <c r="A642" s="617" t="s">
        <v>22</v>
      </c>
      <c r="B642" s="618"/>
      <c r="C642" s="428">
        <f>SUM(C643:C645)</f>
        <v>76.33</v>
      </c>
      <c r="D642" s="428">
        <f>SUM(D643:D645)</f>
        <v>23908.98</v>
      </c>
      <c r="E642" s="428">
        <f>SUM(E643:E645)</f>
        <v>0</v>
      </c>
      <c r="F642" s="114">
        <f>SUM(F643:F645)</f>
        <v>0</v>
      </c>
      <c r="G642" s="437"/>
      <c r="H642" s="437"/>
      <c r="I642" s="437"/>
      <c r="J642" s="437"/>
    </row>
    <row r="643" spans="1:10" ht="12.75" customHeight="1" x14ac:dyDescent="0.2">
      <c r="A643" s="630" t="s">
        <v>596</v>
      </c>
      <c r="B643" s="631"/>
      <c r="C643" s="428">
        <v>76.33</v>
      </c>
      <c r="D643" s="114">
        <v>23908.98</v>
      </c>
      <c r="E643" s="436">
        <v>0</v>
      </c>
      <c r="F643" s="114">
        <v>0</v>
      </c>
      <c r="G643" s="437"/>
      <c r="H643" s="437"/>
      <c r="I643" s="437"/>
      <c r="J643" s="437"/>
    </row>
    <row r="644" spans="1:10" ht="26.25" customHeight="1" x14ac:dyDescent="0.2">
      <c r="A644" s="630" t="s">
        <v>99</v>
      </c>
      <c r="B644" s="631"/>
      <c r="C644" s="428"/>
      <c r="D644" s="114"/>
      <c r="E644" s="436"/>
      <c r="F644" s="114"/>
      <c r="G644" s="437"/>
      <c r="H644" s="437"/>
      <c r="I644" s="437"/>
      <c r="J644" s="437"/>
    </row>
    <row r="645" spans="1:10" ht="12.75" hidden="1" customHeight="1" x14ac:dyDescent="0.2">
      <c r="A645" s="630" t="s">
        <v>99</v>
      </c>
      <c r="B645" s="631"/>
      <c r="C645" s="428"/>
      <c r="D645" s="114"/>
      <c r="E645" s="436"/>
      <c r="F645" s="114"/>
      <c r="G645" s="437"/>
      <c r="H645" s="437"/>
      <c r="I645" s="437"/>
      <c r="J645" s="437"/>
    </row>
    <row r="646" spans="1:10" ht="12.75" hidden="1" customHeight="1" x14ac:dyDescent="0.2">
      <c r="A646" s="632" t="s">
        <v>44</v>
      </c>
      <c r="B646" s="633"/>
      <c r="C646" s="428">
        <v>0</v>
      </c>
      <c r="D646" s="114">
        <v>0</v>
      </c>
      <c r="E646" s="436">
        <v>0</v>
      </c>
      <c r="F646" s="114">
        <v>0</v>
      </c>
      <c r="G646" s="437"/>
      <c r="H646" s="437"/>
      <c r="I646" s="437"/>
      <c r="J646" s="437"/>
    </row>
    <row r="647" spans="1:10" ht="12.75" hidden="1" customHeight="1" x14ac:dyDescent="0.2">
      <c r="A647" s="634" t="s">
        <v>26</v>
      </c>
      <c r="B647" s="635"/>
      <c r="C647" s="213">
        <v>0</v>
      </c>
      <c r="D647" s="214">
        <v>0</v>
      </c>
      <c r="E647" s="215">
        <v>0</v>
      </c>
      <c r="F647" s="214">
        <v>0</v>
      </c>
      <c r="G647" s="437"/>
      <c r="H647" s="437"/>
      <c r="I647" s="437"/>
      <c r="J647" s="437"/>
    </row>
    <row r="648" spans="1:10" ht="13.5" hidden="1" customHeight="1" thickBot="1" x14ac:dyDescent="0.25">
      <c r="A648" s="636" t="s">
        <v>34</v>
      </c>
      <c r="B648" s="637"/>
      <c r="C648" s="505">
        <f>C642+C646+C647</f>
        <v>76.33</v>
      </c>
      <c r="D648" s="505">
        <f>D642+D646+D647</f>
        <v>23908.98</v>
      </c>
      <c r="E648" s="505">
        <f>E642+E646+E647</f>
        <v>0</v>
      </c>
      <c r="F648" s="505">
        <f>F642+F646+F647</f>
        <v>0</v>
      </c>
      <c r="G648" s="437"/>
      <c r="H648" s="437"/>
      <c r="I648" s="437"/>
      <c r="J648" s="437"/>
    </row>
    <row r="649" spans="1:10" x14ac:dyDescent="0.2">
      <c r="A649" s="437"/>
      <c r="B649" s="437"/>
      <c r="C649" s="437"/>
      <c r="D649" s="437"/>
      <c r="E649" s="437"/>
      <c r="F649" s="437"/>
      <c r="G649" s="437"/>
      <c r="H649" s="437"/>
      <c r="I649" s="437"/>
      <c r="J649" s="437"/>
    </row>
    <row r="650" spans="1:10" x14ac:dyDescent="0.2">
      <c r="A650" s="437"/>
      <c r="B650" s="437"/>
      <c r="C650" s="437"/>
      <c r="D650" s="437"/>
      <c r="E650" s="437"/>
      <c r="F650" s="437"/>
      <c r="G650" s="437"/>
      <c r="H650" s="437"/>
      <c r="I650" s="437"/>
      <c r="J650" s="437"/>
    </row>
    <row r="651" spans="1:10" x14ac:dyDescent="0.2">
      <c r="A651" s="619" t="s">
        <v>348</v>
      </c>
      <c r="B651" s="619"/>
      <c r="C651" s="619"/>
      <c r="D651" s="619"/>
      <c r="E651" s="620"/>
      <c r="F651" s="620"/>
      <c r="G651" s="437"/>
      <c r="H651" s="437"/>
      <c r="I651" s="437"/>
      <c r="J651" s="437"/>
    </row>
    <row r="652" spans="1:10" ht="30" customHeight="1" x14ac:dyDescent="0.2">
      <c r="A652" s="437"/>
      <c r="B652" s="437"/>
      <c r="C652" s="437"/>
      <c r="D652" s="437"/>
      <c r="E652" s="437"/>
      <c r="F652" s="437"/>
      <c r="G652" s="437"/>
      <c r="H652" s="437"/>
      <c r="I652" s="437"/>
      <c r="J652" s="437"/>
    </row>
    <row r="653" spans="1:10" x14ac:dyDescent="0.2">
      <c r="A653" s="621" t="s">
        <v>388</v>
      </c>
      <c r="B653" s="621"/>
      <c r="C653" s="621"/>
      <c r="D653" s="621"/>
      <c r="E653" s="437"/>
      <c r="F653" s="437"/>
      <c r="G653" s="437"/>
      <c r="H653" s="437"/>
      <c r="I653" s="437"/>
      <c r="J653" s="437"/>
    </row>
    <row r="654" spans="1:10" ht="13.5" thickBot="1" x14ac:dyDescent="0.25">
      <c r="A654" s="437"/>
      <c r="B654" s="437"/>
      <c r="C654" s="437"/>
      <c r="D654" s="437"/>
      <c r="E654" s="437"/>
      <c r="F654" s="437"/>
      <c r="G654" s="437"/>
      <c r="H654" s="437"/>
      <c r="I654" s="437"/>
      <c r="J654" s="437"/>
    </row>
    <row r="655" spans="1:10" ht="51.75" thickBot="1" x14ac:dyDescent="0.25">
      <c r="A655" s="622" t="s">
        <v>111</v>
      </c>
      <c r="B655" s="623"/>
      <c r="C655" s="496" t="s">
        <v>62</v>
      </c>
      <c r="D655" s="496" t="s">
        <v>403</v>
      </c>
      <c r="E655" s="437"/>
      <c r="F655" s="437"/>
      <c r="G655" s="437"/>
      <c r="H655" s="437"/>
      <c r="I655" s="437"/>
      <c r="J655" s="437"/>
    </row>
    <row r="656" spans="1:10" ht="13.5" thickBot="1" x14ac:dyDescent="0.25">
      <c r="A656" s="641" t="s">
        <v>112</v>
      </c>
      <c r="B656" s="642"/>
      <c r="C656" s="216">
        <v>123</v>
      </c>
      <c r="D656" s="217">
        <v>123</v>
      </c>
      <c r="E656" s="437"/>
      <c r="F656" s="437"/>
      <c r="G656" s="437"/>
      <c r="H656" s="437"/>
      <c r="I656" s="437"/>
      <c r="J656" s="437"/>
    </row>
    <row r="657" spans="1:10" x14ac:dyDescent="0.2">
      <c r="A657" s="437"/>
      <c r="B657" s="437"/>
      <c r="C657" s="437"/>
      <c r="D657" s="437"/>
      <c r="E657" s="437"/>
      <c r="F657" s="437"/>
      <c r="G657" s="437"/>
      <c r="H657" s="437"/>
      <c r="I657" s="437"/>
      <c r="J657" s="437"/>
    </row>
    <row r="658" spans="1:10" x14ac:dyDescent="0.2">
      <c r="A658" s="437"/>
      <c r="B658" s="437"/>
      <c r="C658" s="437"/>
      <c r="D658" s="437"/>
      <c r="E658" s="437"/>
      <c r="F658" s="437"/>
      <c r="G658" s="437"/>
      <c r="H658" s="437"/>
      <c r="I658" s="437"/>
      <c r="J658" s="437"/>
    </row>
    <row r="659" spans="1:10" x14ac:dyDescent="0.2">
      <c r="A659" s="440" t="s">
        <v>302</v>
      </c>
      <c r="B659" s="443"/>
      <c r="C659" s="443"/>
      <c r="D659" s="443"/>
      <c r="E659" s="443"/>
      <c r="F659" s="437"/>
      <c r="G659" s="437"/>
      <c r="H659" s="437"/>
      <c r="I659" s="437"/>
      <c r="J659" s="437"/>
    </row>
    <row r="660" spans="1:10" ht="13.5" thickBot="1" x14ac:dyDescent="0.25">
      <c r="A660" s="437"/>
      <c r="B660" s="567"/>
      <c r="C660" s="567"/>
      <c r="D660" s="437"/>
      <c r="E660" s="437"/>
      <c r="F660" s="437"/>
      <c r="G660" s="437"/>
      <c r="H660" s="437"/>
      <c r="I660" s="437"/>
      <c r="J660" s="437"/>
    </row>
    <row r="661" spans="1:10" ht="51.75" thickBot="1" x14ac:dyDescent="0.25">
      <c r="A661" s="564" t="s">
        <v>29</v>
      </c>
      <c r="B661" s="565" t="s">
        <v>30</v>
      </c>
      <c r="C661" s="565" t="s">
        <v>106</v>
      </c>
      <c r="D661" s="451" t="s">
        <v>31</v>
      </c>
      <c r="E661" s="244" t="s">
        <v>32</v>
      </c>
      <c r="F661" s="437"/>
      <c r="G661" s="437"/>
      <c r="H661" s="437"/>
      <c r="I661" s="437"/>
      <c r="J661" s="437"/>
    </row>
    <row r="662" spans="1:10" x14ac:dyDescent="0.2">
      <c r="A662" s="568" t="s">
        <v>124</v>
      </c>
      <c r="B662" s="477"/>
      <c r="C662" s="477">
        <v>0</v>
      </c>
      <c r="D662" s="569"/>
      <c r="E662" s="477"/>
      <c r="F662" s="437"/>
      <c r="G662" s="437"/>
      <c r="H662" s="437"/>
      <c r="I662" s="437"/>
      <c r="J662" s="437"/>
    </row>
    <row r="663" spans="1:10" x14ac:dyDescent="0.2">
      <c r="A663" s="570" t="s">
        <v>125</v>
      </c>
      <c r="B663" s="100"/>
      <c r="C663" s="100">
        <v>0</v>
      </c>
      <c r="D663" s="99"/>
      <c r="E663" s="100"/>
      <c r="F663" s="437"/>
      <c r="G663" s="437"/>
      <c r="H663" s="437"/>
      <c r="I663" s="437"/>
      <c r="J663" s="437"/>
    </row>
    <row r="664" spans="1:10" ht="12.75" hidden="1" customHeight="1" x14ac:dyDescent="0.2">
      <c r="A664" s="570" t="s">
        <v>126</v>
      </c>
      <c r="B664" s="100"/>
      <c r="C664" s="100">
        <v>0</v>
      </c>
      <c r="D664" s="99"/>
      <c r="E664" s="100"/>
      <c r="F664" s="437"/>
      <c r="G664" s="437"/>
      <c r="H664" s="437"/>
      <c r="I664" s="437"/>
      <c r="J664" s="437"/>
    </row>
    <row r="665" spans="1:10" ht="12.75" hidden="1" customHeight="1" x14ac:dyDescent="0.2">
      <c r="A665" s="570" t="s">
        <v>127</v>
      </c>
      <c r="B665" s="100"/>
      <c r="C665" s="100">
        <v>0</v>
      </c>
      <c r="D665" s="99"/>
      <c r="E665" s="100"/>
      <c r="F665" s="437"/>
      <c r="G665" s="437"/>
      <c r="H665" s="437"/>
      <c r="I665" s="437"/>
      <c r="J665" s="437"/>
    </row>
    <row r="666" spans="1:10" ht="12.75" hidden="1" customHeight="1" x14ac:dyDescent="0.2">
      <c r="A666" s="570" t="s">
        <v>129</v>
      </c>
      <c r="B666" s="100"/>
      <c r="C666" s="100">
        <v>0</v>
      </c>
      <c r="D666" s="99"/>
      <c r="E666" s="100"/>
      <c r="F666" s="437"/>
      <c r="G666" s="437"/>
      <c r="H666" s="437"/>
      <c r="I666" s="437"/>
      <c r="J666" s="437"/>
    </row>
    <row r="667" spans="1:10" ht="12.75" hidden="1" customHeight="1" x14ac:dyDescent="0.2">
      <c r="A667" s="570" t="s">
        <v>137</v>
      </c>
      <c r="B667" s="100"/>
      <c r="C667" s="100">
        <v>0</v>
      </c>
      <c r="D667" s="99"/>
      <c r="E667" s="100"/>
      <c r="F667" s="437"/>
      <c r="G667" s="437"/>
      <c r="H667" s="437"/>
      <c r="I667" s="437"/>
      <c r="J667" s="437"/>
    </row>
    <row r="668" spans="1:10" ht="12.75" hidden="1" customHeight="1" x14ac:dyDescent="0.2">
      <c r="A668" s="570" t="s">
        <v>138</v>
      </c>
      <c r="B668" s="100"/>
      <c r="C668" s="100">
        <v>0</v>
      </c>
      <c r="D668" s="99"/>
      <c r="E668" s="100"/>
      <c r="F668" s="437"/>
      <c r="G668" s="437"/>
      <c r="H668" s="437"/>
      <c r="I668" s="437"/>
      <c r="J668" s="437"/>
    </row>
    <row r="669" spans="1:10" ht="12.75" hidden="1" customHeight="1" x14ac:dyDescent="0.2">
      <c r="A669" s="571" t="s">
        <v>114</v>
      </c>
      <c r="B669" s="218"/>
      <c r="C669" s="218">
        <v>0</v>
      </c>
      <c r="D669" s="219"/>
      <c r="E669" s="218"/>
      <c r="F669" s="437"/>
      <c r="G669" s="437"/>
      <c r="H669" s="437"/>
      <c r="I669" s="437"/>
      <c r="J669" s="437"/>
    </row>
    <row r="670" spans="1:10" ht="13.5" hidden="1" customHeight="1" thickBot="1" x14ac:dyDescent="0.25">
      <c r="A670" s="437"/>
      <c r="B670" s="437"/>
      <c r="C670" s="437"/>
      <c r="D670" s="437"/>
      <c r="E670" s="437"/>
      <c r="F670" s="437"/>
      <c r="G670" s="437"/>
      <c r="H670" s="437"/>
      <c r="I670" s="437"/>
      <c r="J670" s="437"/>
    </row>
    <row r="671" spans="1:10" x14ac:dyDescent="0.2">
      <c r="A671" s="437"/>
      <c r="B671" s="437"/>
      <c r="C671" s="437"/>
      <c r="D671" s="437"/>
      <c r="E671" s="437"/>
      <c r="F671" s="437"/>
      <c r="G671" s="437"/>
      <c r="H671" s="437"/>
      <c r="I671" s="437"/>
      <c r="J671" s="437"/>
    </row>
    <row r="672" spans="1:10" x14ac:dyDescent="0.2">
      <c r="A672" s="440" t="s">
        <v>303</v>
      </c>
      <c r="B672" s="220"/>
      <c r="C672" s="220"/>
      <c r="D672" s="220"/>
      <c r="E672" s="220"/>
      <c r="F672" s="437"/>
      <c r="G672" s="437"/>
      <c r="H672" s="437"/>
      <c r="I672" s="437"/>
      <c r="J672" s="437"/>
    </row>
    <row r="673" spans="1:10" ht="13.5" thickBot="1" x14ac:dyDescent="0.25">
      <c r="A673" s="437"/>
      <c r="B673" s="567"/>
      <c r="C673" s="567"/>
      <c r="D673" s="437"/>
      <c r="E673" s="437"/>
      <c r="F673" s="437"/>
      <c r="G673" s="437"/>
      <c r="H673" s="437"/>
      <c r="I673" s="437"/>
      <c r="J673" s="437"/>
    </row>
    <row r="674" spans="1:10" ht="51.75" thickBot="1" x14ac:dyDescent="0.25">
      <c r="A674" s="564" t="s">
        <v>29</v>
      </c>
      <c r="B674" s="565" t="s">
        <v>30</v>
      </c>
      <c r="C674" s="565" t="s">
        <v>106</v>
      </c>
      <c r="D674" s="451" t="s">
        <v>107</v>
      </c>
      <c r="E674" s="244" t="s">
        <v>32</v>
      </c>
      <c r="F674" s="437"/>
      <c r="G674" s="437"/>
      <c r="H674" s="437"/>
      <c r="I674" s="437"/>
      <c r="J674" s="437"/>
    </row>
    <row r="675" spans="1:10" x14ac:dyDescent="0.2">
      <c r="A675" s="568" t="s">
        <v>124</v>
      </c>
      <c r="B675" s="477"/>
      <c r="C675" s="477">
        <v>0</v>
      </c>
      <c r="D675" s="569"/>
      <c r="E675" s="477"/>
      <c r="F675" s="437"/>
      <c r="G675" s="437"/>
      <c r="H675" s="437"/>
      <c r="I675" s="437"/>
      <c r="J675" s="437"/>
    </row>
    <row r="676" spans="1:10" x14ac:dyDescent="0.2">
      <c r="A676" s="570" t="s">
        <v>125</v>
      </c>
      <c r="B676" s="100"/>
      <c r="C676" s="100">
        <v>0</v>
      </c>
      <c r="D676" s="99"/>
      <c r="E676" s="100"/>
      <c r="F676" s="437"/>
      <c r="G676" s="437"/>
      <c r="H676" s="437"/>
      <c r="I676" s="437"/>
      <c r="J676" s="437"/>
    </row>
    <row r="677" spans="1:10" ht="12.75" hidden="1" customHeight="1" x14ac:dyDescent="0.2">
      <c r="A677" s="570" t="s">
        <v>126</v>
      </c>
      <c r="B677" s="100"/>
      <c r="C677" s="100">
        <v>0</v>
      </c>
      <c r="D677" s="99"/>
      <c r="E677" s="100"/>
      <c r="F677" s="437"/>
      <c r="G677" s="437"/>
      <c r="H677" s="437"/>
      <c r="I677" s="437"/>
      <c r="J677" s="437"/>
    </row>
    <row r="678" spans="1:10" ht="12.75" hidden="1" customHeight="1" x14ac:dyDescent="0.2">
      <c r="A678" s="570" t="s">
        <v>127</v>
      </c>
      <c r="B678" s="100"/>
      <c r="C678" s="100">
        <v>0</v>
      </c>
      <c r="D678" s="99"/>
      <c r="E678" s="100"/>
      <c r="F678" s="437"/>
      <c r="G678" s="437"/>
      <c r="H678" s="437"/>
      <c r="I678" s="437"/>
      <c r="J678" s="437"/>
    </row>
    <row r="679" spans="1:10" ht="12.75" hidden="1" customHeight="1" x14ac:dyDescent="0.2">
      <c r="A679" s="570" t="s">
        <v>129</v>
      </c>
      <c r="B679" s="100"/>
      <c r="C679" s="100">
        <v>0</v>
      </c>
      <c r="D679" s="99"/>
      <c r="E679" s="100"/>
      <c r="F679" s="437"/>
      <c r="G679" s="437"/>
      <c r="H679" s="437"/>
      <c r="I679" s="437"/>
      <c r="J679" s="437"/>
    </row>
    <row r="680" spans="1:10" ht="12.75" hidden="1" customHeight="1" x14ac:dyDescent="0.2">
      <c r="A680" s="570" t="s">
        <v>137</v>
      </c>
      <c r="B680" s="100"/>
      <c r="C680" s="100">
        <v>0</v>
      </c>
      <c r="D680" s="99"/>
      <c r="E680" s="100"/>
      <c r="F680" s="437"/>
      <c r="G680" s="437"/>
      <c r="H680" s="437"/>
      <c r="I680" s="437"/>
      <c r="J680" s="437"/>
    </row>
    <row r="681" spans="1:10" ht="12.75" hidden="1" customHeight="1" x14ac:dyDescent="0.2">
      <c r="A681" s="570" t="s">
        <v>138</v>
      </c>
      <c r="B681" s="100"/>
      <c r="C681" s="100">
        <v>0</v>
      </c>
      <c r="D681" s="99"/>
      <c r="E681" s="100"/>
      <c r="F681" s="437"/>
      <c r="G681" s="437"/>
      <c r="H681" s="437"/>
      <c r="I681" s="437"/>
      <c r="J681" s="437"/>
    </row>
    <row r="682" spans="1:10" ht="12.75" hidden="1" customHeight="1" x14ac:dyDescent="0.2">
      <c r="A682" s="571" t="s">
        <v>114</v>
      </c>
      <c r="B682" s="218"/>
      <c r="C682" s="218">
        <v>0</v>
      </c>
      <c r="D682" s="219"/>
      <c r="E682" s="218"/>
      <c r="F682" s="437"/>
      <c r="G682" s="437"/>
      <c r="H682" s="437"/>
      <c r="I682" s="437"/>
      <c r="J682" s="437"/>
    </row>
    <row r="683" spans="1:10" ht="13.5" hidden="1" customHeight="1" thickBot="1" x14ac:dyDescent="0.25">
      <c r="A683" s="437"/>
      <c r="B683" s="437"/>
      <c r="C683" s="437"/>
      <c r="D683" s="437"/>
      <c r="E683" s="437"/>
      <c r="F683" s="437"/>
      <c r="G683" s="437"/>
      <c r="H683" s="437"/>
      <c r="I683" s="437"/>
      <c r="J683" s="437"/>
    </row>
    <row r="684" spans="1:10" x14ac:dyDescent="0.2">
      <c r="A684" s="437"/>
      <c r="B684" s="437"/>
      <c r="C684" s="437"/>
      <c r="D684" s="437"/>
      <c r="E684" s="437"/>
      <c r="F684" s="437"/>
      <c r="G684" s="437"/>
      <c r="H684" s="437"/>
      <c r="I684" s="437"/>
      <c r="J684" s="437"/>
    </row>
    <row r="685" spans="1:10" x14ac:dyDescent="0.2">
      <c r="A685" s="437"/>
      <c r="B685" s="437"/>
      <c r="C685" s="437"/>
      <c r="D685" s="437"/>
      <c r="E685" s="437"/>
      <c r="F685" s="437"/>
      <c r="G685" s="437"/>
      <c r="H685" s="437"/>
      <c r="I685" s="437"/>
      <c r="J685" s="437"/>
    </row>
    <row r="686" spans="1:10" x14ac:dyDescent="0.2">
      <c r="A686" s="437"/>
      <c r="B686" s="437"/>
      <c r="C686" s="437"/>
      <c r="D686" s="437"/>
      <c r="E686" s="437"/>
      <c r="F686" s="437"/>
      <c r="G686" s="437"/>
      <c r="H686" s="437"/>
      <c r="I686" s="437"/>
      <c r="J686" s="437"/>
    </row>
    <row r="687" spans="1:10" x14ac:dyDescent="0.2">
      <c r="A687" s="437"/>
      <c r="B687" s="437"/>
      <c r="C687" s="437"/>
      <c r="D687" s="437"/>
      <c r="E687" s="437"/>
      <c r="F687" s="437"/>
      <c r="G687" s="437"/>
      <c r="H687" s="437"/>
      <c r="I687" s="437"/>
      <c r="J687" s="437"/>
    </row>
    <row r="688" spans="1:10" x14ac:dyDescent="0.2">
      <c r="A688" s="437"/>
      <c r="B688" s="437"/>
      <c r="C688" s="437"/>
      <c r="D688" s="437"/>
      <c r="E688" s="437"/>
      <c r="F688" s="437"/>
      <c r="G688" s="437"/>
      <c r="H688" s="437"/>
      <c r="I688" s="437"/>
      <c r="J688" s="437"/>
    </row>
    <row r="689" spans="1:10" x14ac:dyDescent="0.2">
      <c r="A689" s="437"/>
      <c r="B689" s="437"/>
      <c r="C689" s="437"/>
      <c r="D689" s="437"/>
      <c r="E689" s="437"/>
      <c r="F689" s="437"/>
      <c r="G689" s="437"/>
      <c r="H689" s="437"/>
      <c r="I689" s="437"/>
      <c r="J689" s="437"/>
    </row>
    <row r="690" spans="1:10" x14ac:dyDescent="0.2">
      <c r="A690" s="439"/>
      <c r="B690" s="439"/>
      <c r="C690" s="638"/>
      <c r="D690" s="639"/>
      <c r="E690" s="439"/>
      <c r="F690" s="439"/>
      <c r="G690" s="437"/>
      <c r="H690" s="437"/>
      <c r="I690" s="437"/>
      <c r="J690" s="437"/>
    </row>
    <row r="691" spans="1:10" x14ac:dyDescent="0.2">
      <c r="A691" s="441" t="s">
        <v>308</v>
      </c>
      <c r="B691" s="441"/>
      <c r="C691" s="638" t="s">
        <v>28</v>
      </c>
      <c r="D691" s="639"/>
      <c r="E691" s="441"/>
      <c r="F691" s="628" t="s">
        <v>305</v>
      </c>
      <c r="G691" s="628"/>
      <c r="H691" s="437"/>
      <c r="I691" s="437"/>
      <c r="J691" s="437"/>
    </row>
    <row r="692" spans="1:10" x14ac:dyDescent="0.2">
      <c r="A692" s="441" t="s">
        <v>306</v>
      </c>
      <c r="B692" s="225"/>
      <c r="C692" s="628" t="s">
        <v>304</v>
      </c>
      <c r="D692" s="629"/>
      <c r="E692" s="441"/>
      <c r="F692" s="628" t="s">
        <v>307</v>
      </c>
      <c r="G692" s="628"/>
      <c r="H692" s="437"/>
      <c r="I692" s="437"/>
      <c r="J692" s="437"/>
    </row>
    <row r="693" spans="1:10" ht="12.75" customHeight="1" x14ac:dyDescent="0.2">
      <c r="A693" s="437"/>
      <c r="B693" s="437"/>
      <c r="C693" s="437"/>
      <c r="D693" s="437"/>
      <c r="E693" s="437"/>
      <c r="F693" s="437"/>
      <c r="G693" s="437"/>
      <c r="H693" s="437"/>
      <c r="I693" s="437"/>
      <c r="J693" s="437"/>
    </row>
    <row r="694" spans="1:10" x14ac:dyDescent="0.2">
      <c r="A694" s="437"/>
      <c r="B694" s="437"/>
      <c r="C694" s="437"/>
      <c r="D694" s="437"/>
      <c r="E694" s="437"/>
      <c r="F694" s="437"/>
      <c r="G694" s="437"/>
      <c r="H694" s="437"/>
      <c r="I694" s="437"/>
      <c r="J694" s="437"/>
    </row>
  </sheetData>
  <mergeCells count="418">
    <mergeCell ref="A629:D629"/>
    <mergeCell ref="A630:D630"/>
    <mergeCell ref="A631:D631"/>
    <mergeCell ref="A626:D626"/>
    <mergeCell ref="A567:D567"/>
    <mergeCell ref="A497:D497"/>
    <mergeCell ref="A498:D498"/>
    <mergeCell ref="A499:D499"/>
    <mergeCell ref="A513:D513"/>
    <mergeCell ref="A514:D514"/>
    <mergeCell ref="C690:D690"/>
    <mergeCell ref="F691:G691"/>
    <mergeCell ref="A559:C559"/>
    <mergeCell ref="A561:D561"/>
    <mergeCell ref="A581:D581"/>
    <mergeCell ref="A583:D583"/>
    <mergeCell ref="A602:D602"/>
    <mergeCell ref="A618:C618"/>
    <mergeCell ref="A620:D620"/>
    <mergeCell ref="A638:F638"/>
    <mergeCell ref="A640:B641"/>
    <mergeCell ref="C640:F640"/>
    <mergeCell ref="A612:D612"/>
    <mergeCell ref="A613:D613"/>
    <mergeCell ref="A610:D610"/>
    <mergeCell ref="A611:D611"/>
    <mergeCell ref="A614:D614"/>
    <mergeCell ref="A615:D615"/>
    <mergeCell ref="A584:D584"/>
    <mergeCell ref="A500:D500"/>
    <mergeCell ref="A504:D504"/>
    <mergeCell ref="A511:D511"/>
    <mergeCell ref="A507:D507"/>
    <mergeCell ref="A508:D508"/>
    <mergeCell ref="A509:D509"/>
    <mergeCell ref="A501:D501"/>
    <mergeCell ref="A502:D502"/>
    <mergeCell ref="A503:D503"/>
    <mergeCell ref="A60:B60"/>
    <mergeCell ref="A133:B133"/>
    <mergeCell ref="A111:A112"/>
    <mergeCell ref="A187:B187"/>
    <mergeCell ref="A281:B281"/>
    <mergeCell ref="A282:B282"/>
    <mergeCell ref="A134:B134"/>
    <mergeCell ref="A132:B132"/>
    <mergeCell ref="A163:B163"/>
    <mergeCell ref="A135:B135"/>
    <mergeCell ref="A279:B279"/>
    <mergeCell ref="A221:E221"/>
    <mergeCell ref="A218:B218"/>
    <mergeCell ref="A227:B227"/>
    <mergeCell ref="A130:B130"/>
    <mergeCell ref="A224:B224"/>
    <mergeCell ref="A229:B229"/>
    <mergeCell ref="A230:B230"/>
    <mergeCell ref="A280:B280"/>
    <mergeCell ref="A228:B228"/>
    <mergeCell ref="A204:B204"/>
    <mergeCell ref="A127:C127"/>
    <mergeCell ref="B179:D179"/>
    <mergeCell ref="B176:D176"/>
    <mergeCell ref="A316:B316"/>
    <mergeCell ref="A314:B314"/>
    <mergeCell ref="A296:B296"/>
    <mergeCell ref="A310:B310"/>
    <mergeCell ref="A311:B311"/>
    <mergeCell ref="A300:B300"/>
    <mergeCell ref="A317:B317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358:B358"/>
    <mergeCell ref="A359:B359"/>
    <mergeCell ref="A364:B364"/>
    <mergeCell ref="A429:B429"/>
    <mergeCell ref="A424:B424"/>
    <mergeCell ref="A430:B430"/>
    <mergeCell ref="A555:B555"/>
    <mergeCell ref="A606:D606"/>
    <mergeCell ref="A593:D593"/>
    <mergeCell ref="A554:B554"/>
    <mergeCell ref="A603:D603"/>
    <mergeCell ref="A425:B425"/>
    <mergeCell ref="A587:D587"/>
    <mergeCell ref="A585:D585"/>
    <mergeCell ref="A590:D590"/>
    <mergeCell ref="A588:D588"/>
    <mergeCell ref="A604:D604"/>
    <mergeCell ref="A596:D596"/>
    <mergeCell ref="A597:D597"/>
    <mergeCell ref="A505:D505"/>
    <mergeCell ref="A506:D506"/>
    <mergeCell ref="A479:I479"/>
    <mergeCell ref="A481:E481"/>
    <mergeCell ref="A482:B482"/>
    <mergeCell ref="C482:D482"/>
    <mergeCell ref="A494:C494"/>
    <mergeCell ref="A496:D496"/>
    <mergeCell ref="A443:B443"/>
    <mergeCell ref="A444:B444"/>
    <mergeCell ref="A483:B483"/>
    <mergeCell ref="C483:D483"/>
    <mergeCell ref="A415:C415"/>
    <mergeCell ref="A445:B445"/>
    <mergeCell ref="A446:B446"/>
    <mergeCell ref="A447:B447"/>
    <mergeCell ref="A448:B448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422:B422"/>
    <mergeCell ref="C437:D437"/>
    <mergeCell ref="A423:B423"/>
    <mergeCell ref="A420:B420"/>
    <mergeCell ref="A426:B426"/>
    <mergeCell ref="A428:B428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349:B349"/>
    <mergeCell ref="A62:B62"/>
    <mergeCell ref="A180:D180"/>
    <mergeCell ref="A192:B192"/>
    <mergeCell ref="A193:B193"/>
    <mergeCell ref="A194:B194"/>
    <mergeCell ref="A225:B225"/>
    <mergeCell ref="A197:B197"/>
    <mergeCell ref="A208:B208"/>
    <mergeCell ref="A211:B211"/>
    <mergeCell ref="A198:B198"/>
    <mergeCell ref="B177:D177"/>
    <mergeCell ref="B178:D178"/>
    <mergeCell ref="A190:B190"/>
    <mergeCell ref="A191:B191"/>
    <mergeCell ref="A185:G185"/>
    <mergeCell ref="A195:B195"/>
    <mergeCell ref="A188:B188"/>
    <mergeCell ref="A203:B203"/>
    <mergeCell ref="A210:B210"/>
    <mergeCell ref="A212:B212"/>
    <mergeCell ref="A223:B223"/>
    <mergeCell ref="A214:B214"/>
    <mergeCell ref="A215:B215"/>
    <mergeCell ref="A216:B216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2:B332"/>
    <mergeCell ref="A330:B330"/>
    <mergeCell ref="A331:B331"/>
    <mergeCell ref="A242:B242"/>
    <mergeCell ref="A277:B277"/>
    <mergeCell ref="A278:B278"/>
    <mergeCell ref="A301:B301"/>
    <mergeCell ref="A308:B308"/>
    <mergeCell ref="A336:B336"/>
    <mergeCell ref="A337:B337"/>
    <mergeCell ref="A339:B339"/>
    <mergeCell ref="A342:B342"/>
    <mergeCell ref="A335:B335"/>
    <mergeCell ref="A341:B341"/>
    <mergeCell ref="A338:B338"/>
    <mergeCell ref="A340:B340"/>
    <mergeCell ref="A285:B285"/>
    <mergeCell ref="A273:E273"/>
    <mergeCell ref="D252:E252"/>
    <mergeCell ref="B252:C252"/>
    <mergeCell ref="A276:B276"/>
    <mergeCell ref="A321:C321"/>
    <mergeCell ref="A288:B288"/>
    <mergeCell ref="A289:B289"/>
    <mergeCell ref="A290:B290"/>
    <mergeCell ref="A291:B291"/>
    <mergeCell ref="A292:B292"/>
    <mergeCell ref="A299:B299"/>
    <mergeCell ref="A309:B309"/>
    <mergeCell ref="A286:D286"/>
    <mergeCell ref="A283:B283"/>
    <mergeCell ref="A297:B297"/>
    <mergeCell ref="A298:B298"/>
    <mergeCell ref="A250:E250"/>
    <mergeCell ref="A243:B243"/>
    <mergeCell ref="B262:E262"/>
    <mergeCell ref="B254:E254"/>
    <mergeCell ref="A244:B244"/>
    <mergeCell ref="A275:B275"/>
    <mergeCell ref="A284:B284"/>
    <mergeCell ref="A293:B293"/>
    <mergeCell ref="A294:B294"/>
    <mergeCell ref="A295:B295"/>
    <mergeCell ref="A241:B241"/>
    <mergeCell ref="A233:B233"/>
    <mergeCell ref="A234:B234"/>
    <mergeCell ref="A235:B235"/>
    <mergeCell ref="A236:B236"/>
    <mergeCell ref="A213:B213"/>
    <mergeCell ref="A199:B199"/>
    <mergeCell ref="A209:B209"/>
    <mergeCell ref="A226:B226"/>
    <mergeCell ref="A102:C102"/>
    <mergeCell ref="A65:B65"/>
    <mergeCell ref="A76:E76"/>
    <mergeCell ref="A171:I171"/>
    <mergeCell ref="B175:D175"/>
    <mergeCell ref="A68:B68"/>
    <mergeCell ref="A173:D174"/>
    <mergeCell ref="A231:B231"/>
    <mergeCell ref="A239:D239"/>
    <mergeCell ref="A232:B232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110:C110"/>
    <mergeCell ref="A119:C119"/>
    <mergeCell ref="B6:G6"/>
    <mergeCell ref="A34:I34"/>
    <mergeCell ref="A50:B50"/>
    <mergeCell ref="A120:C12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A63:B63"/>
    <mergeCell ref="A64:B64"/>
    <mergeCell ref="A67:B67"/>
    <mergeCell ref="A318:B318"/>
    <mergeCell ref="A201:B201"/>
    <mergeCell ref="A202:B202"/>
    <mergeCell ref="A205:B205"/>
    <mergeCell ref="A217:B217"/>
    <mergeCell ref="A512:D512"/>
    <mergeCell ref="A59:B59"/>
    <mergeCell ref="A29:I29"/>
    <mergeCell ref="A4:I4"/>
    <mergeCell ref="A5:I5"/>
    <mergeCell ref="A153:I153"/>
    <mergeCell ref="A155:B155"/>
    <mergeCell ref="A162:B162"/>
    <mergeCell ref="A156:B156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A515:D515"/>
    <mergeCell ref="A516:D516"/>
    <mergeCell ref="A421:B421"/>
    <mergeCell ref="A517:D517"/>
    <mergeCell ref="A510:D510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324:C324"/>
    <mergeCell ref="A312:B312"/>
    <mergeCell ref="A313:B313"/>
    <mergeCell ref="A518:D518"/>
    <mergeCell ref="A519:D519"/>
    <mergeCell ref="A520:D520"/>
    <mergeCell ref="A521:D521"/>
    <mergeCell ref="A522:D522"/>
    <mergeCell ref="A523:D523"/>
    <mergeCell ref="A524:D524"/>
    <mergeCell ref="A525:D525"/>
    <mergeCell ref="A526:D526"/>
    <mergeCell ref="A548:B548"/>
    <mergeCell ref="A531:D531"/>
    <mergeCell ref="A532:D532"/>
    <mergeCell ref="A545:B545"/>
    <mergeCell ref="A537:D537"/>
    <mergeCell ref="A539:D539"/>
    <mergeCell ref="A527:D527"/>
    <mergeCell ref="A528:D528"/>
    <mergeCell ref="A529:D529"/>
    <mergeCell ref="A534:D534"/>
    <mergeCell ref="A530:D530"/>
    <mergeCell ref="A542:D542"/>
    <mergeCell ref="A544:B544"/>
    <mergeCell ref="C544:C545"/>
    <mergeCell ref="D544:D545"/>
    <mergeCell ref="A621:D621"/>
    <mergeCell ref="A624:D624"/>
    <mergeCell ref="A625:D625"/>
    <mergeCell ref="A605:D605"/>
    <mergeCell ref="A627:D627"/>
    <mergeCell ref="A622:D622"/>
    <mergeCell ref="A623:D623"/>
    <mergeCell ref="A571:D571"/>
    <mergeCell ref="A573:D573"/>
    <mergeCell ref="A594:D594"/>
    <mergeCell ref="A595:D595"/>
    <mergeCell ref="A576:D576"/>
    <mergeCell ref="A591:D591"/>
    <mergeCell ref="A577:D577"/>
    <mergeCell ref="A578:D578"/>
    <mergeCell ref="A574:D574"/>
    <mergeCell ref="A607:D607"/>
    <mergeCell ref="A609:D609"/>
    <mergeCell ref="A608:D608"/>
    <mergeCell ref="A628:D628"/>
    <mergeCell ref="A642:B642"/>
    <mergeCell ref="A651:F651"/>
    <mergeCell ref="A653:D653"/>
    <mergeCell ref="A655:B655"/>
    <mergeCell ref="A94:E94"/>
    <mergeCell ref="A101:D101"/>
    <mergeCell ref="C692:D692"/>
    <mergeCell ref="A643:B643"/>
    <mergeCell ref="A644:B644"/>
    <mergeCell ref="A645:B645"/>
    <mergeCell ref="A646:B646"/>
    <mergeCell ref="A647:B647"/>
    <mergeCell ref="A648:B648"/>
    <mergeCell ref="C691:D691"/>
    <mergeCell ref="F692:G692"/>
    <mergeCell ref="A390:I390"/>
    <mergeCell ref="A656:B656"/>
    <mergeCell ref="A589:D589"/>
    <mergeCell ref="A592:D592"/>
    <mergeCell ref="A569:D569"/>
    <mergeCell ref="A568:D568"/>
    <mergeCell ref="A586:D586"/>
    <mergeCell ref="A572:D572"/>
    <mergeCell ref="F3:J3"/>
    <mergeCell ref="A575:D575"/>
    <mergeCell ref="A546:B546"/>
    <mergeCell ref="A562:D562"/>
    <mergeCell ref="A563:D563"/>
    <mergeCell ref="A566:D566"/>
    <mergeCell ref="A52:C52"/>
    <mergeCell ref="A61:C61"/>
    <mergeCell ref="A556:B556"/>
    <mergeCell ref="A552:B552"/>
    <mergeCell ref="A66:C66"/>
    <mergeCell ref="A549:B549"/>
    <mergeCell ref="A550:B550"/>
    <mergeCell ref="A551:B551"/>
    <mergeCell ref="A565:D565"/>
    <mergeCell ref="A533:D533"/>
    <mergeCell ref="A538:D538"/>
    <mergeCell ref="A540:D540"/>
    <mergeCell ref="A564:D564"/>
    <mergeCell ref="A553:B553"/>
    <mergeCell ref="A535:D535"/>
    <mergeCell ref="A536:D536"/>
    <mergeCell ref="A570:D570"/>
    <mergeCell ref="A547:B547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&amp;C&amp;"-,Standardowy"&lt;Nazwa jednostki&gt;
Informacja dodatkowa do sprawozdania finansowego za rok obrotowy zakończony 31 grudnia 20...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3" max="8" man="1"/>
    <brk id="541" max="16383" man="1"/>
    <brk id="559" max="16383" man="1"/>
    <brk id="580" max="16383" man="1"/>
    <brk id="599" max="16383" man="1"/>
    <brk id="637" max="16383" man="1"/>
    <brk id="6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Bilans</vt:lpstr>
      <vt:lpstr>RZiS</vt:lpstr>
      <vt:lpstr>ZZwF</vt:lpstr>
      <vt:lpstr>Noty</vt:lpstr>
      <vt:lpstr>ZZwF!Obszar_wydruku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Jaworowska Beata</cp:lastModifiedBy>
  <cp:lastPrinted>2024-05-07T08:46:49Z</cp:lastPrinted>
  <dcterms:created xsi:type="dcterms:W3CDTF">2005-12-16T09:59:57Z</dcterms:created>
  <dcterms:modified xsi:type="dcterms:W3CDTF">2025-04-02T10:19:45Z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