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.piekarzewska\Desktop\iza\gotowe\"/>
    </mc:Choice>
  </mc:AlternateContent>
  <xr:revisionPtr revIDLastSave="0" documentId="13_ncr:1_{4F0E118D-C3B9-4D1D-8A04-963B3109A070}" xr6:coauthVersionLast="47" xr6:coauthVersionMax="47" xr10:uidLastSave="{00000000-0000-0000-0000-000000000000}"/>
  <bookViews>
    <workbookView xWindow="-120" yWindow="-120" windowWidth="29040" windowHeight="15840" tabRatio="599" firstSheet="1" activeTab="4" xr2:uid="{00000000-000D-0000-FFFF-FFFF00000000}"/>
  </bookViews>
  <sheets>
    <sheet name="BExRepositorySheet" sheetId="2" state="veryHidden" r:id="rId1"/>
    <sheet name="Bilans 2024" sheetId="71" r:id="rId2"/>
    <sheet name="Rachunek zysków i strat 2024" sheetId="72" r:id="rId3"/>
    <sheet name="Zest.zmian w fund.2024" sheetId="73" r:id="rId4"/>
    <sheet name="zał.21" sheetId="67" r:id="rId5"/>
    <sheet name="Załącznik 9" sheetId="10" state="hidden" r:id="rId6"/>
    <sheet name="Załacznik 10" sheetId="11" state="hidden" r:id="rId7"/>
    <sheet name="Załącznik 11" sheetId="12" state="hidden" r:id="rId8"/>
    <sheet name="Załacznik 12" sheetId="13" state="hidden" r:id="rId9"/>
    <sheet name="Załącznik 13" sheetId="14" state="hidden" r:id="rId10"/>
    <sheet name="Załącznik 14" sheetId="16" state="hidden" r:id="rId11"/>
    <sheet name="Załącznik 15" sheetId="18" state="hidden" r:id="rId12"/>
    <sheet name="Załącznik 16" sheetId="63" state="hidden" r:id="rId13"/>
    <sheet name="Załącznik 17" sheetId="65" state="hidden" r:id="rId14"/>
    <sheet name="Załącznik 18" sheetId="21" state="hidden" r:id="rId15"/>
    <sheet name="Załącznik 22" sheetId="70" state="hidden" r:id="rId16"/>
    <sheet name="Załącznik 23 " sheetId="69" state="hidden" r:id="rId17"/>
  </sheets>
  <definedNames>
    <definedName name="Z_17151551_8460_47BF_8C20_7FE2DB216614_.wvu.Cols" localSheetId="10" hidden="1">'Załącznik 14'!#REF!</definedName>
    <definedName name="Z_17151551_8460_47BF_8C20_7FE2DB216614_.wvu.Cols" localSheetId="5" hidden="1">'Załącznik 9'!#REF!</definedName>
  </definedNames>
  <calcPr calcId="191029"/>
  <customWorkbookViews>
    <customWorkbookView name="atyrakowska - Widok osobisty" guid="{17151551-8460-47BF-8C20-7FE2DB216614}" mergeInterval="0" personalView="1" maximized="1" windowWidth="1276" windowHeight="852" tabRatio="599" activeSheetId="10"/>
    <customWorkbookView name="Buczyńska Agnieszka - Widok osobisty" guid="{DE9178B7-7BAA-4669-9575-43FAD4CFD495}" mergeInterval="0" personalView="1" maximized="1" windowWidth="1596" windowHeight="665" tabRatio="599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3" i="67" l="1"/>
  <c r="I28" i="67" l="1"/>
  <c r="I29" i="67"/>
  <c r="I27" i="67"/>
  <c r="C30" i="67"/>
  <c r="B30" i="67"/>
  <c r="I30" i="67" s="1"/>
  <c r="C22" i="67"/>
  <c r="D22" i="67"/>
  <c r="E22" i="67"/>
  <c r="F22" i="67"/>
  <c r="G22" i="67"/>
  <c r="H22" i="67"/>
  <c r="B22" i="67"/>
  <c r="C18" i="67"/>
  <c r="D18" i="67"/>
  <c r="E18" i="67"/>
  <c r="F18" i="67"/>
  <c r="G18" i="67"/>
  <c r="H18" i="67"/>
  <c r="B18" i="67"/>
  <c r="I19" i="67"/>
  <c r="I20" i="67"/>
  <c r="I21" i="67"/>
  <c r="I23" i="67"/>
  <c r="I24" i="67"/>
  <c r="I17" i="67"/>
  <c r="I9" i="67"/>
  <c r="I10" i="67"/>
  <c r="I11" i="67"/>
  <c r="I13" i="67"/>
  <c r="I14" i="67"/>
  <c r="C12" i="67"/>
  <c r="C15" i="67" s="1"/>
  <c r="D12" i="67"/>
  <c r="D15" i="67" s="1"/>
  <c r="E12" i="67"/>
  <c r="F12" i="67"/>
  <c r="G12" i="67"/>
  <c r="H12" i="67"/>
  <c r="F8" i="67"/>
  <c r="I7" i="67"/>
  <c r="B12" i="67"/>
  <c r="B8" i="67"/>
  <c r="F15" i="71"/>
  <c r="C246" i="67"/>
  <c r="D246" i="67"/>
  <c r="E246" i="67"/>
  <c r="F25" i="67" l="1"/>
  <c r="D25" i="67"/>
  <c r="B25" i="67"/>
  <c r="H25" i="67"/>
  <c r="C25" i="67"/>
  <c r="C33" i="67" s="1"/>
  <c r="F15" i="67"/>
  <c r="B15" i="67"/>
  <c r="I12" i="67"/>
  <c r="I8" i="67"/>
  <c r="G25" i="67"/>
  <c r="I22" i="67"/>
  <c r="E25" i="67"/>
  <c r="I18" i="67"/>
  <c r="H15" i="67"/>
  <c r="G15" i="67"/>
  <c r="E15" i="67"/>
  <c r="K40" i="73"/>
  <c r="I40" i="73"/>
  <c r="K27" i="73"/>
  <c r="I27" i="73"/>
  <c r="K16" i="73"/>
  <c r="I16" i="73"/>
  <c r="K53" i="72"/>
  <c r="I53" i="72"/>
  <c r="K49" i="72"/>
  <c r="I49" i="72"/>
  <c r="K45" i="72"/>
  <c r="I45" i="72"/>
  <c r="K41" i="72"/>
  <c r="I41" i="72"/>
  <c r="K37" i="72"/>
  <c r="I37" i="72"/>
  <c r="K24" i="72"/>
  <c r="J24" i="72"/>
  <c r="I24" i="72"/>
  <c r="K16" i="72"/>
  <c r="J16" i="72"/>
  <c r="I16" i="72"/>
  <c r="C44" i="71"/>
  <c r="B44" i="71"/>
  <c r="C38" i="71"/>
  <c r="B38" i="71"/>
  <c r="F33" i="71"/>
  <c r="F25" i="71" s="1"/>
  <c r="E33" i="71"/>
  <c r="C26" i="71"/>
  <c r="B26" i="71"/>
  <c r="C16" i="71"/>
  <c r="C15" i="71" s="1"/>
  <c r="B16" i="71"/>
  <c r="B15" i="71" s="1"/>
  <c r="B13" i="71" s="1"/>
  <c r="F13" i="71"/>
  <c r="F53" i="71" s="1"/>
  <c r="E13" i="71"/>
  <c r="E53" i="71" s="1"/>
  <c r="C399" i="67"/>
  <c r="D399" i="67"/>
  <c r="E399" i="67"/>
  <c r="F399" i="67"/>
  <c r="G399" i="67"/>
  <c r="H399" i="67"/>
  <c r="B399" i="67"/>
  <c r="C398" i="67"/>
  <c r="D398" i="67"/>
  <c r="E398" i="67"/>
  <c r="F398" i="67"/>
  <c r="G398" i="67"/>
  <c r="H398" i="67"/>
  <c r="B398" i="67"/>
  <c r="I397" i="67"/>
  <c r="I396" i="67"/>
  <c r="I395" i="67"/>
  <c r="D85" i="67"/>
  <c r="C85" i="67"/>
  <c r="B85" i="67"/>
  <c r="I390" i="67"/>
  <c r="I391" i="67"/>
  <c r="I392" i="67"/>
  <c r="I393" i="67"/>
  <c r="I387" i="67"/>
  <c r="I388" i="67"/>
  <c r="I386" i="67"/>
  <c r="I384" i="67"/>
  <c r="H389" i="67"/>
  <c r="G389" i="67"/>
  <c r="F389" i="67"/>
  <c r="H385" i="67"/>
  <c r="G385" i="67"/>
  <c r="F385" i="67"/>
  <c r="E389" i="67"/>
  <c r="E385" i="67"/>
  <c r="E82" i="67"/>
  <c r="E81" i="67"/>
  <c r="F595" i="67"/>
  <c r="E595" i="67"/>
  <c r="F575" i="67"/>
  <c r="E575" i="67"/>
  <c r="D273" i="67"/>
  <c r="C273" i="67"/>
  <c r="E254" i="67"/>
  <c r="E257" i="67" s="1"/>
  <c r="D254" i="67"/>
  <c r="D257" i="67" s="1"/>
  <c r="C254" i="67"/>
  <c r="C257" i="67" s="1"/>
  <c r="B254" i="67"/>
  <c r="B257" i="67" s="1"/>
  <c r="D212" i="67"/>
  <c r="C212" i="67"/>
  <c r="B53" i="70"/>
  <c r="C13" i="69"/>
  <c r="B13" i="69"/>
  <c r="D117" i="67"/>
  <c r="C117" i="67"/>
  <c r="F19" i="65"/>
  <c r="F104" i="67"/>
  <c r="G104" i="67"/>
  <c r="H104" i="67"/>
  <c r="I104" i="67"/>
  <c r="C460" i="67"/>
  <c r="B460" i="67"/>
  <c r="C455" i="67"/>
  <c r="B455" i="67"/>
  <c r="C449" i="67"/>
  <c r="B449" i="67"/>
  <c r="C444" i="67"/>
  <c r="B444" i="67"/>
  <c r="F630" i="67"/>
  <c r="F636" i="67" s="1"/>
  <c r="E630" i="67"/>
  <c r="E636" i="67" s="1"/>
  <c r="D630" i="67"/>
  <c r="D636" i="67" s="1"/>
  <c r="C630" i="67"/>
  <c r="C636" i="67" s="1"/>
  <c r="F612" i="67"/>
  <c r="E612" i="67"/>
  <c r="F609" i="67"/>
  <c r="E609" i="67"/>
  <c r="F592" i="67"/>
  <c r="E592" i="67"/>
  <c r="F579" i="67"/>
  <c r="E579" i="67"/>
  <c r="F555" i="67"/>
  <c r="E555" i="67"/>
  <c r="F550" i="67"/>
  <c r="E550" i="67"/>
  <c r="D544" i="67"/>
  <c r="C544" i="67"/>
  <c r="E513" i="67"/>
  <c r="F510" i="67"/>
  <c r="E510" i="67"/>
  <c r="F507" i="67"/>
  <c r="E507" i="67"/>
  <c r="F499" i="67"/>
  <c r="F485" i="67"/>
  <c r="E485" i="67"/>
  <c r="D410" i="67"/>
  <c r="D409" i="67" s="1"/>
  <c r="D418" i="67" s="1"/>
  <c r="C409" i="67"/>
  <c r="C418" i="67" s="1"/>
  <c r="D389" i="67"/>
  <c r="C389" i="67"/>
  <c r="B389" i="67"/>
  <c r="D385" i="67"/>
  <c r="C385" i="67"/>
  <c r="B385" i="67"/>
  <c r="E104" i="67"/>
  <c r="D104" i="67"/>
  <c r="C104" i="67"/>
  <c r="B104" i="67"/>
  <c r="D365" i="67"/>
  <c r="C365" i="67"/>
  <c r="C232" i="67"/>
  <c r="D232" i="67"/>
  <c r="C216" i="67"/>
  <c r="D216" i="67"/>
  <c r="C220" i="67"/>
  <c r="D220" i="67"/>
  <c r="C62" i="67"/>
  <c r="C60" i="67"/>
  <c r="C345" i="67"/>
  <c r="D345" i="67"/>
  <c r="C353" i="67"/>
  <c r="D353" i="67"/>
  <c r="C315" i="67"/>
  <c r="D315" i="67"/>
  <c r="C326" i="67"/>
  <c r="D326" i="67"/>
  <c r="D285" i="67"/>
  <c r="D306" i="67" s="1"/>
  <c r="C285" i="67"/>
  <c r="C306" i="67" s="1"/>
  <c r="G205" i="67"/>
  <c r="G204" i="67"/>
  <c r="G203" i="67"/>
  <c r="G202" i="67"/>
  <c r="G201" i="67"/>
  <c r="G200" i="67"/>
  <c r="G199" i="67"/>
  <c r="G198" i="67"/>
  <c r="G197" i="67"/>
  <c r="G196" i="67"/>
  <c r="G195" i="67"/>
  <c r="G194" i="67"/>
  <c r="G193" i="67"/>
  <c r="G192" i="67"/>
  <c r="G191" i="67"/>
  <c r="G190" i="67"/>
  <c r="G189" i="67"/>
  <c r="G188" i="67"/>
  <c r="G187" i="67"/>
  <c r="G186" i="67"/>
  <c r="F185" i="67"/>
  <c r="F206" i="67" s="1"/>
  <c r="E185" i="67"/>
  <c r="E206" i="67" s="1"/>
  <c r="D185" i="67"/>
  <c r="D206" i="67" s="1"/>
  <c r="C185" i="67"/>
  <c r="C206" i="67" s="1"/>
  <c r="G184" i="67"/>
  <c r="G183" i="67"/>
  <c r="G182" i="67"/>
  <c r="G181" i="67"/>
  <c r="G180" i="67"/>
  <c r="G179" i="67"/>
  <c r="G178" i="67"/>
  <c r="G177" i="67"/>
  <c r="G176" i="67"/>
  <c r="H168" i="67"/>
  <c r="G168" i="67"/>
  <c r="F168" i="67"/>
  <c r="E168" i="67"/>
  <c r="I167" i="67"/>
  <c r="I166" i="67"/>
  <c r="I165" i="67"/>
  <c r="I164" i="67"/>
  <c r="I163" i="67"/>
  <c r="G156" i="67"/>
  <c r="F156" i="67"/>
  <c r="E156" i="67"/>
  <c r="G149" i="67"/>
  <c r="F149" i="67"/>
  <c r="E149" i="67"/>
  <c r="D83" i="67"/>
  <c r="C83" i="67"/>
  <c r="B83" i="67"/>
  <c r="E80" i="67"/>
  <c r="E77" i="67"/>
  <c r="E76" i="67"/>
  <c r="E75" i="67"/>
  <c r="D74" i="67"/>
  <c r="C74" i="67"/>
  <c r="B74" i="67"/>
  <c r="E73" i="67"/>
  <c r="E72" i="67"/>
  <c r="D71" i="67"/>
  <c r="C71" i="67"/>
  <c r="B71" i="67"/>
  <c r="E70" i="67"/>
  <c r="E85" i="67" s="1"/>
  <c r="H32" i="67"/>
  <c r="G32" i="67"/>
  <c r="F32" i="67"/>
  <c r="E32" i="67"/>
  <c r="D32" i="67"/>
  <c r="C32" i="67"/>
  <c r="B32" i="67"/>
  <c r="D33" i="67"/>
  <c r="G18" i="10"/>
  <c r="F18" i="10"/>
  <c r="E18" i="10"/>
  <c r="D18" i="10"/>
  <c r="C18" i="10"/>
  <c r="B18" i="10"/>
  <c r="E21" i="63"/>
  <c r="F33" i="67"/>
  <c r="B33" i="67" l="1"/>
  <c r="I15" i="67"/>
  <c r="I25" i="67"/>
  <c r="C78" i="67"/>
  <c r="C86" i="67" s="1"/>
  <c r="H394" i="67"/>
  <c r="H400" i="67" s="1"/>
  <c r="H33" i="67"/>
  <c r="F394" i="67"/>
  <c r="F400" i="67" s="1"/>
  <c r="D224" i="67"/>
  <c r="I398" i="67"/>
  <c r="G33" i="67"/>
  <c r="E33" i="67"/>
  <c r="C337" i="67"/>
  <c r="E83" i="67"/>
  <c r="C13" i="71"/>
  <c r="F498" i="67"/>
  <c r="F528" i="67" s="1"/>
  <c r="I39" i="73"/>
  <c r="I46" i="73" s="1"/>
  <c r="K36" i="72"/>
  <c r="K44" i="72" s="1"/>
  <c r="K52" i="72" s="1"/>
  <c r="K56" i="72" s="1"/>
  <c r="K60" i="72" s="1"/>
  <c r="I36" i="72"/>
  <c r="I44" i="72" s="1"/>
  <c r="I52" i="72" s="1"/>
  <c r="I56" i="72" s="1"/>
  <c r="I60" i="72" s="1"/>
  <c r="C32" i="71"/>
  <c r="B32" i="71"/>
  <c r="B53" i="71" s="1"/>
  <c r="E619" i="67"/>
  <c r="B443" i="67"/>
  <c r="C443" i="67"/>
  <c r="I389" i="67"/>
  <c r="D394" i="67"/>
  <c r="D400" i="67" s="1"/>
  <c r="E394" i="67"/>
  <c r="E400" i="67" s="1"/>
  <c r="G394" i="67"/>
  <c r="G400" i="67" s="1"/>
  <c r="C394" i="67"/>
  <c r="C400" i="67" s="1"/>
  <c r="I385" i="67"/>
  <c r="D358" i="67"/>
  <c r="C358" i="67"/>
  <c r="D337" i="67"/>
  <c r="C224" i="67"/>
  <c r="B78" i="67"/>
  <c r="B86" i="67" s="1"/>
  <c r="E71" i="67"/>
  <c r="F619" i="67"/>
  <c r="E573" i="67"/>
  <c r="E585" i="67" s="1"/>
  <c r="F566" i="67"/>
  <c r="E566" i="67"/>
  <c r="E498" i="67"/>
  <c r="E528" i="67" s="1"/>
  <c r="C454" i="67"/>
  <c r="B454" i="67"/>
  <c r="G185" i="67"/>
  <c r="G206" i="67" s="1"/>
  <c r="C63" i="67"/>
  <c r="B394" i="67"/>
  <c r="B400" i="67" s="1"/>
  <c r="F603" i="67"/>
  <c r="E74" i="67"/>
  <c r="I399" i="67"/>
  <c r="D78" i="67"/>
  <c r="D86" i="67" s="1"/>
  <c r="I168" i="67"/>
  <c r="E603" i="67"/>
  <c r="F573" i="67"/>
  <c r="F585" i="67" s="1"/>
  <c r="I32" i="67"/>
  <c r="I33" i="67" l="1"/>
  <c r="I394" i="67"/>
  <c r="I400" i="67" s="1"/>
  <c r="C53" i="71"/>
  <c r="K15" i="73"/>
  <c r="K39" i="73" s="1"/>
  <c r="K46" i="73" s="1"/>
  <c r="E78" i="67"/>
  <c r="E86" i="67" s="1"/>
  <c r="E249" i="67"/>
  <c r="D249" i="67"/>
  <c r="C249" i="67"/>
  <c r="B246" i="67"/>
  <c r="B249" i="67" s="1"/>
</calcChain>
</file>

<file path=xl/sharedStrings.xml><?xml version="1.0" encoding="utf-8"?>
<sst xmlns="http://schemas.openxmlformats.org/spreadsheetml/2006/main" count="1600" uniqueCount="927">
  <si>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</si>
  <si>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</si>
  <si>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</si>
  <si>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</si>
  <si>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</si>
  <si>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</si>
  <si>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</si>
  <si>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</si>
  <si>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</si>
  <si>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</si>
  <si>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</si>
  <si>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</si>
  <si>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</si>
  <si>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</si>
  <si>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</si>
  <si>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</si>
  <si>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</si>
  <si>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</si>
  <si>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</si>
  <si>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</si>
  <si>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</si>
  <si>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</si>
  <si>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</si>
  <si>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012</t>
  </si>
  <si>
    <t>074</t>
  </si>
  <si>
    <t>odpisy aktualizujące nieruchomości inwestycyjne</t>
  </si>
  <si>
    <t>z tyt. zwrotu nieruchomości</t>
  </si>
  <si>
    <t>Nazwa środka trwalego</t>
  </si>
  <si>
    <t>Grunty</t>
  </si>
  <si>
    <t>umorzenie prawa użytkowania wieczystego gruntu</t>
  </si>
  <si>
    <t>Instytucje Kultury</t>
  </si>
  <si>
    <t xml:space="preserve">       - 290</t>
  </si>
  <si>
    <t>OGÓŁEM:</t>
  </si>
  <si>
    <t>Treść</t>
  </si>
  <si>
    <t>224 - x</t>
  </si>
  <si>
    <t>235 - x</t>
  </si>
  <si>
    <t>245 - x</t>
  </si>
  <si>
    <t>247 - x</t>
  </si>
  <si>
    <t>248 - x</t>
  </si>
  <si>
    <t>249 - x</t>
  </si>
  <si>
    <t>280 - x</t>
  </si>
  <si>
    <t>840 - x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</si>
  <si>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</si>
  <si>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</si>
  <si>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</si>
  <si>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</si>
  <si>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</si>
  <si>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</si>
  <si>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</si>
  <si>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</si>
  <si>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</si>
  <si>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</si>
  <si>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</si>
  <si>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</si>
  <si>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</si>
  <si>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</si>
  <si>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</si>
  <si>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</si>
  <si>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</si>
  <si>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</si>
  <si>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</si>
  <si>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</si>
  <si>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</si>
  <si>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</si>
  <si>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243 - x</t>
  </si>
  <si>
    <t>246 - x</t>
  </si>
  <si>
    <t>853 - x</t>
  </si>
  <si>
    <t>855 - x</t>
  </si>
  <si>
    <t>……….</t>
  </si>
  <si>
    <t>130 - x</t>
  </si>
  <si>
    <t>131 - x</t>
  </si>
  <si>
    <t>132 - x</t>
  </si>
  <si>
    <t>135 - x</t>
  </si>
  <si>
    <t>136 - x</t>
  </si>
  <si>
    <t>137 - x</t>
  </si>
  <si>
    <t>138 - x</t>
  </si>
  <si>
    <t>139 - x</t>
  </si>
  <si>
    <t>140* - x</t>
  </si>
  <si>
    <t>141 - x</t>
  </si>
  <si>
    <t>851 - x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</si>
  <si>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</si>
  <si>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</si>
  <si>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</si>
  <si>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</si>
  <si>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</si>
  <si>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</si>
  <si>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</si>
  <si>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</si>
  <si>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</si>
  <si>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</si>
  <si>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</si>
  <si>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</si>
  <si>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</si>
  <si>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</si>
  <si>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</si>
  <si>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</si>
  <si>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</si>
  <si>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</si>
  <si>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</si>
  <si>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</si>
  <si>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</si>
  <si>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</si>
  <si>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</si>
  <si>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</si>
  <si>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</si>
  <si>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</si>
  <si>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</si>
  <si>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</si>
  <si>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</si>
  <si>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</si>
  <si>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VI.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</si>
  <si>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</si>
  <si>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</si>
  <si>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</si>
  <si>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</si>
  <si>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</si>
  <si>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073</t>
  </si>
  <si>
    <t>Pozostałe koszty operacyjne</t>
  </si>
  <si>
    <t>Przychody finansowe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</si>
  <si>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</si>
  <si>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</si>
  <si>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</si>
  <si>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</si>
  <si>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</si>
  <si>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</si>
  <si>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</si>
  <si>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</si>
  <si>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</si>
  <si>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</si>
  <si>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</si>
  <si>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</si>
  <si>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Poz. Bilansu</t>
  </si>
  <si>
    <t>Poz.
ZZwFJ</t>
  </si>
  <si>
    <t>Poz.
RZiS</t>
  </si>
  <si>
    <t>zysk na sprzedaży udziałów i akcji</t>
  </si>
  <si>
    <t>……..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</si>
  <si>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</si>
  <si>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</si>
  <si>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</si>
  <si>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</si>
  <si>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</si>
  <si>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</si>
  <si>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</si>
  <si>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</si>
  <si>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Na podstawie ewidencji konta '' 976''</t>
  </si>
  <si>
    <t>RAZEM</t>
  </si>
  <si>
    <t>Odpis aktualizujący za lata ubiegłe</t>
  </si>
  <si>
    <t>Inne zwiększenia (kwota odsetek od kredytów inwestycyjnych otrzymanych)</t>
  </si>
  <si>
    <t>Inne zmniejszenia (kwota odsetek od kredytów inwestycyjnych przekazanych)</t>
  </si>
  <si>
    <t>Obroty roku bieżącego</t>
  </si>
  <si>
    <t xml:space="preserve">Grupy rodzajowe </t>
  </si>
  <si>
    <t>AKTYWA TRWAŁE</t>
  </si>
  <si>
    <t>013</t>
  </si>
  <si>
    <t>014</t>
  </si>
  <si>
    <t>Dobra kultury</t>
  </si>
  <si>
    <t>016</t>
  </si>
  <si>
    <t>Zbiory biblioteczne</t>
  </si>
  <si>
    <t xml:space="preserve"> umorzenie </t>
  </si>
  <si>
    <t xml:space="preserve">Inne papiery wartościowe 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</si>
  <si>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</si>
  <si>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</si>
  <si>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</si>
  <si>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</si>
  <si>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</si>
  <si>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</si>
  <si>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Środki pieniężne państwowego funduszu
celowego</t>
  </si>
  <si>
    <t xml:space="preserve">Rozliczenia międzyokresowe </t>
  </si>
  <si>
    <t>C. ZOBOWIĄZANIA I REZERWY NA ZOBOWIĄZANIA</t>
  </si>
  <si>
    <t>B. II. 1</t>
  </si>
  <si>
    <t>B. II. 2</t>
  </si>
  <si>
    <t>B. II. 3</t>
  </si>
  <si>
    <t>B. II. 4</t>
  </si>
  <si>
    <t>B. II. 5</t>
  </si>
  <si>
    <t>B. III. 1</t>
  </si>
  <si>
    <t xml:space="preserve"> B. III. 2</t>
  </si>
  <si>
    <t>B. III. 3</t>
  </si>
  <si>
    <t>B. III. 4</t>
  </si>
  <si>
    <t>B. III. 5</t>
  </si>
  <si>
    <t>B. III. 6</t>
  </si>
  <si>
    <t>B. III. 7</t>
  </si>
  <si>
    <t>Zobowiązania z tytułu ubezpieczeń i innych świadczeń</t>
  </si>
  <si>
    <t>Zakładowy Fundusz Świadczeń Socjalnych</t>
  </si>
  <si>
    <t>Inne fundusze</t>
  </si>
  <si>
    <t>Rozliczenia międzyokresowe przychodów</t>
  </si>
  <si>
    <t>Inne rozliczenia międzyokresowe</t>
  </si>
  <si>
    <t>202 - x</t>
  </si>
  <si>
    <t>…………..</t>
  </si>
  <si>
    <t>………….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</si>
  <si>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</si>
  <si>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</si>
  <si>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</si>
  <si>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</si>
  <si>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</si>
  <si>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</si>
  <si>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</si>
  <si>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</si>
  <si>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</si>
  <si>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</si>
  <si>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</si>
  <si>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Lp.</t>
  </si>
  <si>
    <t>Nazwa jednostki</t>
  </si>
  <si>
    <t>5.</t>
  </si>
  <si>
    <t>Rzeczowy majątek trwały</t>
  </si>
  <si>
    <t xml:space="preserve">Budynki, lokale i obiekty inżynierii lądowej i wodnej 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</si>
  <si>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</si>
  <si>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</si>
  <si>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</si>
  <si>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</si>
  <si>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</si>
  <si>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 xml:space="preserve">Dochody wykonane </t>
  </si>
  <si>
    <t xml:space="preserve">Dochody przekazane </t>
  </si>
  <si>
    <t>Należności/Zobowiązania */ nr konta ............................................</t>
  </si>
  <si>
    <t>Nr konta</t>
  </si>
  <si>
    <t>Kontrahent/ tytuł rozrachunku</t>
  </si>
  <si>
    <t>Data powstania 
salda</t>
  </si>
  <si>
    <t>KWOTA</t>
  </si>
  <si>
    <t>Planowana data zapłaty 
i uwagi</t>
  </si>
  <si>
    <t>I.</t>
  </si>
  <si>
    <t xml:space="preserve">RAZEM  NALEŻNOŚCI /  ZOBOWIĄZANIA*/  budżetowe </t>
  </si>
  <si>
    <t>w tym:</t>
  </si>
  <si>
    <t>6.</t>
  </si>
  <si>
    <t>7.</t>
  </si>
  <si>
    <t>II.</t>
  </si>
  <si>
    <t>OGÓŁEM  NALEŻNOŚCI / ZOBOWIĄZANIA */</t>
  </si>
  <si>
    <t>zgodnie z poz..............bilansu.</t>
  </si>
  <si>
    <t>*/ niepotrzebne skreślić</t>
  </si>
  <si>
    <t>Wn</t>
  </si>
  <si>
    <t>Ma</t>
  </si>
  <si>
    <t>umorzenie</t>
  </si>
  <si>
    <t>Saldo na 31.12. ….</t>
  </si>
  <si>
    <t>AKTYWA</t>
  </si>
  <si>
    <t>Środki pieniężne na rachunkach bankowych</t>
  </si>
  <si>
    <t>Razem:</t>
  </si>
  <si>
    <t>Inne środki pienieżne</t>
  </si>
  <si>
    <t>Konto</t>
  </si>
  <si>
    <t>140 - x</t>
  </si>
  <si>
    <t>Środki pieniężne w kasie</t>
  </si>
  <si>
    <t>Zobowiązania wobec budżetów</t>
  </si>
  <si>
    <t>PASYWA</t>
  </si>
  <si>
    <t>Zobowiązania z tytułu wynagrodzeń</t>
  </si>
  <si>
    <t>234 - x</t>
  </si>
  <si>
    <t>Pozostałe zobowiązania</t>
  </si>
  <si>
    <t>240 - x</t>
  </si>
  <si>
    <t>242 - x</t>
  </si>
  <si>
    <t>Sumy obce</t>
  </si>
  <si>
    <t>232 - x</t>
  </si>
  <si>
    <t>Należności z tytułu dostaw i usług</t>
  </si>
  <si>
    <t xml:space="preserve"> B. IV </t>
  </si>
  <si>
    <t>201 - x</t>
  </si>
  <si>
    <t>Należności od budżetów</t>
  </si>
  <si>
    <t>dochody budżetowe</t>
  </si>
  <si>
    <t>Rozliczenie z tytułu środków na wydatki 
budżetowe i z tytułu dochodów budżetowych</t>
  </si>
  <si>
    <t>030</t>
  </si>
  <si>
    <t>225 - x</t>
  </si>
  <si>
    <t>229 - x</t>
  </si>
  <si>
    <t>Pozostałe należności</t>
  </si>
  <si>
    <t>221 - x</t>
  </si>
  <si>
    <t>241 - x</t>
  </si>
  <si>
    <t>101 - x</t>
  </si>
  <si>
    <t>Zobowiązania z tytułu dostaw i usług</t>
  </si>
  <si>
    <t>640 - x</t>
  </si>
  <si>
    <t>231 - x</t>
  </si>
  <si>
    <t>222 - x</t>
  </si>
  <si>
    <t>223 - x</t>
  </si>
  <si>
    <t>227 - x</t>
  </si>
  <si>
    <t>228 - x</t>
  </si>
  <si>
    <t>poz.</t>
  </si>
  <si>
    <t>Rezerwy na zobowiązania</t>
  </si>
  <si>
    <t>Rozliczenia z tytułu środków na wydatki
budżetowe i z tytułu dochodów budżetowych</t>
  </si>
  <si>
    <t>Specyfikacja do poszczególnych
 kont rozrachunkowych</t>
  </si>
  <si>
    <t>Załącznik nr 11</t>
  </si>
  <si>
    <t>(depozyty, zabezpieczenie</t>
  </si>
  <si>
    <t xml:space="preserve"> wykonania umów)</t>
  </si>
  <si>
    <t>RAZEM NALEŻNOŚCI / ZOBOWIĄZANIA*/  ZFŚS</t>
  </si>
  <si>
    <t>Wartość nieodpłatnie przekazanych środków trwałych i środków trwałych w budowie oraz wartości niematerialnych i prawnych</t>
  </si>
  <si>
    <t>Załącznik nr 16</t>
  </si>
  <si>
    <t>020</t>
  </si>
  <si>
    <t>Wartości niematerialne i prawne</t>
  </si>
  <si>
    <t>071</t>
  </si>
  <si>
    <t>umorzenie wartości niemater. i prawnych</t>
  </si>
  <si>
    <t>072</t>
  </si>
  <si>
    <t>umorzenie pozost. wartości niemater. i prawnych</t>
  </si>
  <si>
    <t>011</t>
  </si>
  <si>
    <t>Urządzenia techniczne i maszyny</t>
  </si>
  <si>
    <t xml:space="preserve">071 </t>
  </si>
  <si>
    <t xml:space="preserve">011 </t>
  </si>
  <si>
    <t>Środki transportu</t>
  </si>
  <si>
    <t>Inne środki trwałe</t>
  </si>
  <si>
    <t>Pozostałe środki trwałe</t>
  </si>
  <si>
    <t xml:space="preserve">072 </t>
  </si>
  <si>
    <t>080</t>
  </si>
  <si>
    <t>Środki trwałe w budowie (inwestycje)</t>
  </si>
  <si>
    <t>B. AKTYWA OBROTOWE</t>
  </si>
  <si>
    <t>OBROTOWE</t>
  </si>
  <si>
    <t>Nazwa i adres jednostki</t>
  </si>
  <si>
    <t>(pieczątka)</t>
  </si>
  <si>
    <t>data</t>
  </si>
  <si>
    <t>Pieczątka i podpis gł. księgowego</t>
  </si>
  <si>
    <t>Uwagi</t>
  </si>
  <si>
    <t>Nr ewidencyjny działki</t>
  </si>
  <si>
    <t>Nr i data decyzji</t>
  </si>
  <si>
    <t>………………………………</t>
  </si>
  <si>
    <t>Inne krótkoterminowe aktywa finansowe</t>
  </si>
  <si>
    <t>* lokaty nocne</t>
  </si>
  <si>
    <t>………………………...….</t>
  </si>
  <si>
    <t>……………………………………….</t>
  </si>
  <si>
    <t>……………………….</t>
  </si>
  <si>
    <t>…………………………….</t>
  </si>
  <si>
    <t>……………………........</t>
  </si>
  <si>
    <t xml:space="preserve">Nazwa i adres jednostki                                                                                                                                                                   </t>
  </si>
  <si>
    <t>……………………</t>
  </si>
  <si>
    <t>Położenie (lokalizacja)</t>
  </si>
  <si>
    <t>OGÓŁEM PRZYCHODY</t>
  </si>
  <si>
    <t>OGÓŁEM KOSZTY</t>
  </si>
  <si>
    <t>IX.</t>
  </si>
  <si>
    <t>Inne świadczenia finansowane z budżetu</t>
  </si>
  <si>
    <t>Odsetki</t>
  </si>
  <si>
    <t>Zwiększenia funduszu (z tytułu)</t>
  </si>
  <si>
    <t>1.6</t>
  </si>
  <si>
    <t>Nieodpłatnie otrzymane środki trwałe i środki trwałe w budowie oraz wartości niematerialne i prawne</t>
  </si>
  <si>
    <t>1.10</t>
  </si>
  <si>
    <t>Zmniejszenia funduszu jednostki (z tytułu)</t>
  </si>
  <si>
    <t>2.6</t>
  </si>
  <si>
    <t>2.9</t>
  </si>
  <si>
    <t>Pieczątka i podpis gł.księgowego</t>
  </si>
  <si>
    <t>…………………………………..…</t>
  </si>
  <si>
    <t>……………………...………………</t>
  </si>
  <si>
    <t>………………….………</t>
  </si>
  <si>
    <t>Załącznik nr 18</t>
  </si>
  <si>
    <t>Załącznik nr 17</t>
  </si>
  <si>
    <t>Załącznik nr 9</t>
  </si>
  <si>
    <t>Ogółem (2-3)</t>
  </si>
  <si>
    <t>Rozliczenie depozytów na żądanie zdeponowanych w banku na dzień …………………… związanych z realizacją zadań z zakresu administracji rządowej oraz innych zadań zleconych jednostkom samorządu terytorialnego ustawami</t>
  </si>
  <si>
    <t>Różnica pomiędzy dochodami wykonanymi a przekazanymi</t>
  </si>
  <si>
    <t>Razem</t>
  </si>
  <si>
    <t>Poz. bilansu AKTYWA</t>
  </si>
  <si>
    <t>OGÓŁEM NALEŻNOŚCI:</t>
  </si>
  <si>
    <t>Należności długoterminowe</t>
  </si>
  <si>
    <t>Należności krótkoterminowe</t>
  </si>
  <si>
    <t>1.1</t>
  </si>
  <si>
    <t>Odpis aktualizujący za rok bieżący</t>
  </si>
  <si>
    <t>1.2</t>
  </si>
  <si>
    <t>2.1</t>
  </si>
  <si>
    <t>2.2</t>
  </si>
  <si>
    <t>4.1</t>
  </si>
  <si>
    <t>4.2</t>
  </si>
  <si>
    <t>Poz. bilansu PASYWA</t>
  </si>
  <si>
    <t>OGÓŁEM ZOBOWIĄZANIA</t>
  </si>
  <si>
    <t>Zobowiazania długoterminowe</t>
  </si>
  <si>
    <t>Zobowiazania krótkoterminowe</t>
  </si>
  <si>
    <t>Zobowiazania z tytułu dostaw i usług</t>
  </si>
  <si>
    <t>Zobowiazania wobec budżetów</t>
  </si>
  <si>
    <t>Zobowiazania z tytułu ubezpieczeń i innych świadczeń</t>
  </si>
  <si>
    <t>A.</t>
  </si>
  <si>
    <t>Przychody netto z podstawowej działalności operacyjnej</t>
  </si>
  <si>
    <t>Przychody netto ze sprzedaży produktów</t>
  </si>
  <si>
    <t>IV.</t>
  </si>
  <si>
    <t xml:space="preserve"> Przychody netto ze sprzedaży towarów i materiałów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</si>
  <si>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</si>
  <si>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</si>
  <si>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</si>
  <si>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</si>
  <si>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</si>
  <si>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III.</t>
  </si>
  <si>
    <t xml:space="preserve">odpisy aktualizujące </t>
  </si>
  <si>
    <t>odpisy aktualizujące</t>
  </si>
  <si>
    <t>015</t>
  </si>
  <si>
    <t>Wartośc mienia zlikwidowanych jednostek</t>
  </si>
  <si>
    <t>Usługi obce</t>
  </si>
  <si>
    <t>Podatki i opłaty</t>
  </si>
  <si>
    <t>V.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</si>
  <si>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</si>
  <si>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</si>
  <si>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</si>
  <si>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</si>
  <si>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</si>
  <si>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</si>
  <si>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X.</t>
  </si>
  <si>
    <t>Pozostałe obciążenia</t>
  </si>
  <si>
    <t>D.</t>
  </si>
  <si>
    <t>Pozostałe przychody operacyjne</t>
  </si>
  <si>
    <t>Inne przychody operacyjne</t>
  </si>
  <si>
    <t>E.</t>
  </si>
  <si>
    <t>G.</t>
  </si>
  <si>
    <t>H.</t>
  </si>
  <si>
    <t>Koszty finansowe</t>
  </si>
  <si>
    <t>Stan na początek roku</t>
  </si>
  <si>
    <t>Stan na koniec roku</t>
  </si>
  <si>
    <t>Tytuł</t>
  </si>
  <si>
    <t>Należne gminie dłużnika</t>
  </si>
  <si>
    <t>Należne m.st. Warszawy</t>
  </si>
  <si>
    <t>Należne MUW</t>
  </si>
  <si>
    <t>Klasyfikacja budżetowa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</si>
  <si>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</si>
  <si>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</si>
  <si>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</si>
  <si>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</si>
  <si>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</si>
  <si>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</si>
  <si>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</si>
  <si>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</si>
  <si>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</si>
  <si>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</si>
  <si>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</si>
  <si>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</si>
  <si>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</si>
  <si>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</si>
  <si>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</si>
  <si>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</si>
  <si>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</si>
  <si>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</si>
  <si>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</si>
  <si>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</si>
  <si>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</si>
  <si>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</si>
  <si>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</si>
  <si>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</si>
  <si>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</si>
  <si>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</si>
  <si>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</si>
  <si>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</si>
  <si>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</si>
  <si>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</si>
  <si>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</si>
  <si>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</si>
  <si>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</si>
  <si>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</si>
  <si>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</si>
  <si>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</si>
  <si>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</si>
  <si>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</si>
  <si>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</si>
  <si>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</si>
  <si>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</si>
  <si>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</si>
  <si>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</si>
  <si>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</si>
  <si>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</si>
  <si>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</si>
  <si>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</si>
  <si>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</si>
  <si>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</si>
  <si>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</si>
  <si>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</si>
  <si>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</si>
  <si>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</si>
  <si>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</si>
  <si>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</si>
  <si>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</si>
  <si>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</si>
  <si>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</si>
  <si>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</si>
  <si>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</si>
  <si>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</si>
  <si>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</si>
  <si>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</si>
  <si>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</si>
  <si>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</si>
  <si>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</si>
  <si>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</si>
  <si>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</si>
  <si>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</si>
  <si>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</si>
  <si>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</si>
  <si>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</si>
  <si>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</si>
  <si>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</si>
  <si>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</si>
  <si>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</si>
  <si>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</si>
  <si>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</si>
  <si>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</si>
  <si>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</si>
  <si>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1.8</t>
  </si>
  <si>
    <t>Aktywa otrzymane w ramach centralnego zaopatrzenia</t>
  </si>
  <si>
    <t>2.8</t>
  </si>
  <si>
    <t>Aktywa przekazane w ramach centralnego zaopatrzenia</t>
  </si>
  <si>
    <t>Data zakupu środka trwałego</t>
  </si>
  <si>
    <t>Cena nabycia - wartość początkowa środka trwałęgo</t>
  </si>
  <si>
    <t>Stawka amortyzacji  kupujący</t>
  </si>
  <si>
    <t>Kwota* amortyzacji u kupującego</t>
  </si>
  <si>
    <t>* Wartość amortyzacji od dnia nabycia w danym roku bilansowym</t>
  </si>
  <si>
    <t>Nazwa i adres jednostki sprzedającej</t>
  </si>
  <si>
    <t>* tabelę wypełniają: Urzędy Dzielnic, Urząd m.st. Warszawy</t>
  </si>
  <si>
    <t>WARTOŚCI NIEMATERIALNE I PRAWNE</t>
  </si>
  <si>
    <t>Umorzenie</t>
  </si>
  <si>
    <t>Nazwa podmiotu, któremu przekazano grunt w użytkowanie / użytkowanie wieczyste</t>
  </si>
  <si>
    <t>Wykaz gruntów
 stanowiących własność m.st. Warszawy* przekazanych w użytkowanie / użytkowanie wieczyste spółkom, sp zoz-om oraz instytucjom kultury
na dzień 31.12. ..... r. podlegających wyłączeniu</t>
  </si>
  <si>
    <t>( środki trwałe wytworzone siłami własnymi )</t>
  </si>
  <si>
    <t>Wartości niematerialne i prawne ogółem</t>
  </si>
  <si>
    <t>Budynki, lokale i obiekty inżynierii lądowej i wodnej</t>
  </si>
  <si>
    <t>Załącznik nr 10</t>
  </si>
  <si>
    <t>Załącznik nr 12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</si>
  <si>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</si>
  <si>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</si>
  <si>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</si>
  <si>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</si>
  <si>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</si>
  <si>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</si>
  <si>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</si>
  <si>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</si>
  <si>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</si>
  <si>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</si>
  <si>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</si>
  <si>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</si>
  <si>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</si>
  <si>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</si>
  <si>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</si>
  <si>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</si>
  <si>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</si>
  <si>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</si>
  <si>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</si>
  <si>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</si>
  <si>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</si>
  <si>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</si>
  <si>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</si>
  <si>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</si>
  <si>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</si>
  <si>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</si>
  <si>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</si>
  <si>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</si>
  <si>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</si>
  <si>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</si>
  <si>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</si>
  <si>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</si>
  <si>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</si>
  <si>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</si>
  <si>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</si>
  <si>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</si>
  <si>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</si>
  <si>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</si>
  <si>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</si>
  <si>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</si>
  <si>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</si>
  <si>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</si>
  <si>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</si>
  <si>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</si>
  <si>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</si>
  <si>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</si>
  <si>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</si>
  <si>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</si>
  <si>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</si>
  <si>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</si>
  <si>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</si>
  <si>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</si>
  <si>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</si>
  <si>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</si>
  <si>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</si>
  <si>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</si>
  <si>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</si>
  <si>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</si>
  <si>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</si>
  <si>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</si>
  <si>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</si>
  <si>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</si>
  <si>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</si>
  <si>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</si>
  <si>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</si>
  <si>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</si>
  <si>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</si>
  <si>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</si>
  <si>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</si>
  <si>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</si>
  <si>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</si>
  <si>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</si>
  <si>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</si>
  <si>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</si>
  <si>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</si>
  <si>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</si>
  <si>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</si>
  <si>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</si>
  <si>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</si>
  <si>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</si>
  <si>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</si>
  <si>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</si>
  <si>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</si>
  <si>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</si>
  <si>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</si>
  <si>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</si>
  <si>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</si>
  <si>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</si>
  <si>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</si>
  <si>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</si>
  <si>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</si>
  <si>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</si>
  <si>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</si>
  <si>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</si>
  <si>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</si>
  <si>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</si>
  <si>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</si>
  <si>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</si>
  <si>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</si>
  <si>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</si>
  <si>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</si>
  <si>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</si>
  <si>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</si>
  <si>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</si>
  <si>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</si>
  <si>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</si>
  <si>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</si>
  <si>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</si>
  <si>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</si>
  <si>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</si>
  <si>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</si>
  <si>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</si>
  <si>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</si>
  <si>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</si>
  <si>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</si>
  <si>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</si>
  <si>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</si>
  <si>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</si>
  <si>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</si>
  <si>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</si>
  <si>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D. II. 1</t>
  </si>
  <si>
    <t>D. II. 2</t>
  </si>
  <si>
    <t>D. II. 3</t>
  </si>
  <si>
    <t>D. II. 4</t>
  </si>
  <si>
    <t>D. II. 5</t>
  </si>
  <si>
    <t>D. II. 6</t>
  </si>
  <si>
    <t>D. II. 7</t>
  </si>
  <si>
    <t>D. III.</t>
  </si>
  <si>
    <t>D.II.8.1.</t>
  </si>
  <si>
    <t>D.II.8.2.</t>
  </si>
  <si>
    <t>D.IV.1.</t>
  </si>
  <si>
    <t>D.IV.2.</t>
  </si>
  <si>
    <t>Załącznik nr 22</t>
  </si>
  <si>
    <t>WYSZCZEGÓLNIENIE</t>
  </si>
  <si>
    <t>DATA ZAWARCIA UMOWY</t>
  </si>
  <si>
    <t>STAWKA</t>
  </si>
  <si>
    <t>DATA OSTATECZNEJ SPŁATY</t>
  </si>
  <si>
    <t>1.KREDYTY</t>
  </si>
  <si>
    <t>1.1. O STAŁEJ STOPIE PROCENTOWEJ</t>
  </si>
  <si>
    <t>1.1.1. W PLN</t>
  </si>
  <si>
    <t xml:space="preserve">1.1.2. W EUR </t>
  </si>
  <si>
    <t>1.1.3. W USD</t>
  </si>
  <si>
    <t>1.2. O ZMIENNEJ STOPIE PROCENTOWEJ</t>
  </si>
  <si>
    <t>1.2.1. W PLN</t>
  </si>
  <si>
    <t>1.2.2. W EUR</t>
  </si>
  <si>
    <t>1.2.3. W USD</t>
  </si>
  <si>
    <t>2. OBLIGACJE</t>
  </si>
  <si>
    <t>2.1. O STAŁEJ STOPIE PROCENTOWEJ</t>
  </si>
  <si>
    <t>2.1.1. W PLN</t>
  </si>
  <si>
    <t>2.1.2. W EUR</t>
  </si>
  <si>
    <t>2.1.3. W USD</t>
  </si>
  <si>
    <t>2.2. O ZMIENNEJ STOPIE PROCENTOWEJ</t>
  </si>
  <si>
    <t>2.2.1. W PLN</t>
  </si>
  <si>
    <t>2.2.2. W EUR</t>
  </si>
  <si>
    <t>2.2.3. W USD</t>
  </si>
  <si>
    <t>Ogółem:</t>
  </si>
  <si>
    <t>WARTOŚĆ W PLN</t>
  </si>
  <si>
    <t>Załącznik nr 23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</si>
  <si>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</si>
  <si>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</si>
  <si>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</si>
  <si>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Czy dokonano potwierdzenia co do lokalizacji, numeru i powierzchni działki
TAK/NIE</t>
  </si>
  <si>
    <t>Wartość bilansowa gruntu na dzień 31.12.20….. r.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</si>
  <si>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</si>
  <si>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</si>
  <si>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</si>
  <si>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</si>
  <si>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</si>
  <si>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</si>
  <si>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</si>
  <si>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</si>
  <si>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</si>
  <si>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t>Inne rezerwy:</t>
  </si>
  <si>
    <t>Inne sprawy sporne: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</si>
  <si>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</si>
  <si>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</si>
  <si>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</si>
  <si>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</si>
  <si>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</si>
  <si>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</si>
  <si>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</si>
  <si>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</si>
  <si>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</si>
  <si>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</si>
  <si>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</si>
  <si>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</si>
  <si>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r>
      <t xml:space="preserve">Komentarz do bilansu jednostek budżetowych m.st. Warszawy  
i zakładów budżetowych m.st. Warszawy 
sporządzonego na 31.12. </t>
    </r>
    <r>
      <rPr>
        <sz val="14"/>
        <rFont val="Calibri"/>
        <family val="2"/>
        <charset val="238"/>
      </rPr>
      <t>…....….</t>
    </r>
    <r>
      <rPr>
        <b/>
        <sz val="14"/>
        <rFont val="Calibri"/>
        <family val="2"/>
        <charset val="238"/>
      </rPr>
      <t xml:space="preserve">
(po wycenie bilansowej - aktualizacji)</t>
    </r>
  </si>
  <si>
    <r>
      <t xml:space="preserve">Zestawienie kont majątkowych
</t>
    </r>
    <r>
      <rPr>
        <sz val="14"/>
        <rFont val="Calibri"/>
        <family val="2"/>
        <charset val="238"/>
      </rPr>
      <t>(stan na 31.12. …...)</t>
    </r>
  </si>
  <si>
    <t>Powierzchnia m²</t>
  </si>
  <si>
    <t>Wartość początkowa na początek roku</t>
  </si>
  <si>
    <t xml:space="preserve"> w tym należności finansowe (pożyczki zagrożone)</t>
  </si>
  <si>
    <t>w tym należności finansowe (pożyczki zagrożone)</t>
  </si>
  <si>
    <t>odszkod. z tytułu decyzji sprzedażowych lokali oraz z tytułu utraty wartości sprzedanych lokali, zapłaty za wykup lokalu użytkowego</t>
  </si>
  <si>
    <t xml:space="preserve">Inne </t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</si>
  <si>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</si>
  <si>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</si>
  <si>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</si>
  <si>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</si>
  <si>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</si>
  <si>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</si>
  <si>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</si>
  <si>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</si>
  <si>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>Zadłużenie łącznie krótko i długoterminowe z tytułu kredytów i obligacji na dzień 31.12. ……. r.</t>
  </si>
  <si>
    <t>Zobowiązania finansowe długoterminowe w bilansie z wykonania budżetu według zapadalności na dzień 31.12. ……</t>
  </si>
  <si>
    <t>Kwota należności z tytułu podatków realizowanych przez organy podatkowe podległe ministrowi właściwemu do spraw finansów publicznych wykazywanych w sprawozdaniu z wykonania planu dochodów budżetowych</t>
  </si>
  <si>
    <t>CZĄSTKOWY BILANS JEDNOSTKOWY URZĘDU MIASTA STOŁECZNEGO WARSZAWY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</si>
  <si>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</si>
  <si>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</si>
  <si>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</si>
  <si>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</si>
  <si>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</si>
  <si>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</si>
  <si>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zakładu budżetowego</t>
  </si>
  <si>
    <t>00-024 Warszawa</t>
  </si>
  <si>
    <t>Urząd Dzielnicy Śródmieście</t>
  </si>
  <si>
    <t>gospodarstwa pomocniczego</t>
  </si>
  <si>
    <t>Al. Jerozolimskie 44</t>
  </si>
  <si>
    <t>00-691 Warszawa</t>
  </si>
  <si>
    <t>jednostki budżetowej</t>
  </si>
  <si>
    <t>ul. Nowogrodzka 43</t>
  </si>
  <si>
    <t>sporządzony</t>
  </si>
  <si>
    <t>Wysyłać bez pisma przewodniego</t>
  </si>
  <si>
    <t>Numer identyfikacyjny REGON</t>
  </si>
  <si>
    <t>015259663</t>
  </si>
  <si>
    <t>Stan na                                                                                              koniec roku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</si>
  <si>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</si>
  <si>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</si>
  <si>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</si>
  <si>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</si>
  <si>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</si>
  <si>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</si>
  <si>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</si>
  <si>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</si>
  <si>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</si>
  <si>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</si>
  <si>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</si>
  <si>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</si>
  <si>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>II. Odpisy z wyniku finansowego (nadwyżka środków obrotowych) ( - )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</si>
  <si>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</si>
  <si>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</si>
  <si>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</si>
  <si>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</si>
  <si>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</si>
  <si>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</si>
  <si>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</si>
  <si>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2. Środki trwałe w budowie  (inwestycje)</t>
  </si>
  <si>
    <t>D. Zobowiązania  i rezerwy na zobowiązania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</si>
  <si>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</si>
  <si>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</si>
  <si>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</si>
  <si>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</si>
  <si>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</si>
  <si>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</si>
  <si>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</si>
  <si>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</si>
  <si>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</si>
  <si>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</si>
  <si>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</si>
  <si>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</si>
  <si>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</si>
  <si>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</si>
  <si>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</si>
  <si>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</si>
  <si>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</si>
  <si>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</si>
  <si>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</si>
  <si>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8. Fundusze specjalne</t>
  </si>
  <si>
    <t>1. Materiały</t>
  </si>
  <si>
    <t>8.1. Zakładowy Fundusz Świadczeń Socjalnych</t>
  </si>
  <si>
    <t>2. Półprodukty i produkty w toku</t>
  </si>
  <si>
    <t>8.2. Inne fundusze</t>
  </si>
  <si>
    <t>3. Produkty gotowe</t>
  </si>
  <si>
    <t>III Rezerwy na zobowiązania</t>
  </si>
  <si>
    <t>4. Towary</t>
  </si>
  <si>
    <t xml:space="preserve">IV. Rozliczenia międzyokresowe 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</si>
  <si>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</si>
  <si>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</si>
  <si>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</si>
  <si>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</si>
  <si>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</si>
  <si>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</si>
  <si>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</si>
  <si>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</si>
  <si>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</si>
  <si>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</si>
  <si>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</si>
  <si>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</si>
  <si>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</si>
  <si>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</si>
  <si>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</si>
  <si>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</si>
  <si>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</si>
  <si>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</si>
  <si>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</si>
  <si>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</si>
  <si>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</si>
  <si>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</si>
  <si>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Urząd Dzielnicy Śródmieście m.st. Warszawy</t>
  </si>
  <si>
    <t>Rachunek zysków i strat</t>
  </si>
  <si>
    <t xml:space="preserve">jednostki </t>
  </si>
  <si>
    <t>URZĄD MIASTA</t>
  </si>
  <si>
    <t>(wariant porównawczy)</t>
  </si>
  <si>
    <t>STOŁECZNEGO</t>
  </si>
  <si>
    <t>WARSZAWY</t>
  </si>
  <si>
    <t>00-024 WARSZAWA</t>
  </si>
  <si>
    <t xml:space="preserve"> 015259663</t>
  </si>
  <si>
    <t>Wysłać bez pisma przewodniego</t>
  </si>
  <si>
    <t>Stan na koniec roku poprzedniego</t>
  </si>
  <si>
    <t>Stan na koniec roku bieżącego</t>
  </si>
  <si>
    <t>w tym: dotacje zaliczane do przychodów (podmiotowe, przedmiotowe, na pierwsze wyposażenie w środki obrotowe)</t>
  </si>
  <si>
    <t>Zmiana stanu produktów (zwiększenie - wartość dodatnia, zmniejszenie - wartość ujemna)</t>
  </si>
  <si>
    <t>Koszt wytworzenia produktów na własne potrzeby jednostki</t>
  </si>
  <si>
    <t>Przychody netto ze sprzedaży towarów i materiałów</t>
  </si>
  <si>
    <t>Dotacje na finansowanie działalności podstawowej</t>
  </si>
  <si>
    <t>C.</t>
  </si>
  <si>
    <t>Zysk (strata) z działalności podstawowej (A-B)</t>
  </si>
  <si>
    <t>Zysk ze zbycia niefinansowych aktywów trwałych</t>
  </si>
  <si>
    <t>pokrycie amortyzacji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</si>
  <si>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</si>
  <si>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</si>
  <si>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</si>
  <si>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 xml:space="preserve">H. </t>
  </si>
  <si>
    <t>Zysk (strata) z działalności gospodarczej (F+G-H)</t>
  </si>
  <si>
    <t>J.</t>
  </si>
  <si>
    <t>Wynik zdarzeń nadzwyczajnych (J.I.-J.II.)</t>
  </si>
  <si>
    <t>Zyski nadzwyczajne</t>
  </si>
  <si>
    <t>Straty nadzwyczajne</t>
  </si>
  <si>
    <t>K.</t>
  </si>
  <si>
    <t>Zysk (strata) brutto</t>
  </si>
  <si>
    <t>L.</t>
  </si>
  <si>
    <t>Podatek dochodowy</t>
  </si>
  <si>
    <t>Pozostałe obowiązkowe zmniejszenia zysku (zwiększenia straty)</t>
  </si>
  <si>
    <t>Zysk (strata) netto (I-J-K)</t>
  </si>
  <si>
    <t xml:space="preserve">Główny Księgowy </t>
  </si>
  <si>
    <t xml:space="preserve">Kierownik jednostki </t>
  </si>
  <si>
    <t>………………………………….</t>
  </si>
  <si>
    <t>………………………….....</t>
  </si>
  <si>
    <t xml:space="preserve">Zestawienie zmian </t>
  </si>
  <si>
    <t xml:space="preserve">w funduszu jednoski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</si>
  <si>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</si>
  <si>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</si>
  <si>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</si>
  <si>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</si>
  <si>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</si>
  <si>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</si>
  <si>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</si>
  <si>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</si>
  <si>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</si>
  <si>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</si>
  <si>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</si>
  <si>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</si>
  <si>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</si>
  <si>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</si>
  <si>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</si>
  <si>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</si>
  <si>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</si>
  <si>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</si>
  <si>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</si>
  <si>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</si>
  <si>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</si>
  <si>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</si>
  <si>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</si>
  <si>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</si>
  <si>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</si>
  <si>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</si>
  <si>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</si>
  <si>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</si>
  <si>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Informacje uzupełniające istotne dla oceny rzetelności i przejrzystości sytuacji finansowej:</t>
  </si>
  <si>
    <t xml:space="preserve">1. </t>
  </si>
  <si>
    <t>………………………………………….</t>
  </si>
  <si>
    <t>…………………………..</t>
  </si>
  <si>
    <t>…………………………………….</t>
  </si>
  <si>
    <t>A.III</t>
  </si>
  <si>
    <t>B.II</t>
  </si>
  <si>
    <t>B.II.1</t>
  </si>
  <si>
    <t>B.II.1.a</t>
  </si>
  <si>
    <t>B.II.1.b</t>
  </si>
  <si>
    <t>B.II.2</t>
  </si>
  <si>
    <t>B.II.2.a</t>
  </si>
  <si>
    <t>B.II.2.b</t>
  </si>
  <si>
    <t>B.II.3</t>
  </si>
  <si>
    <t>B.II.4</t>
  </si>
  <si>
    <t>B.II.4.a</t>
  </si>
  <si>
    <t>B.II.4.b</t>
  </si>
  <si>
    <t>Ośrodek Sportu i Rekreacji m.st. Warszawy Dzielnicy Śródmieście</t>
  </si>
  <si>
    <t>Urząd Miasta</t>
  </si>
  <si>
    <t>na koniec roku</t>
  </si>
  <si>
    <t xml:space="preserve">OGÓŁEM na koniec roku 31.12.2021 r. </t>
  </si>
  <si>
    <t>AKTYWA                                                                                                    BILANS ZAMKNIĘCIA  31.12.2021 r.</t>
  </si>
  <si>
    <t>Stołeczne Centrum Sportu "Aktywna Warszawa"</t>
  </si>
  <si>
    <t>Komenda Miejska Państwowej Straży Pożarnej m.st. Warszawy</t>
  </si>
  <si>
    <t>Y</t>
  </si>
  <si>
    <t>D.I</t>
  </si>
  <si>
    <t>D.II</t>
  </si>
  <si>
    <t>D.II.1</t>
  </si>
  <si>
    <t>D.II.2</t>
  </si>
  <si>
    <t>D.II.3</t>
  </si>
  <si>
    <t>D.II.5</t>
  </si>
  <si>
    <t>Wykaz wzajemnych zobowiązań długoterminowych, krótkoterminowych 
pomiędzy jednostkami budżetowymi m.st. Warszawy i zakładami budżetowymi m.st. Warszawy na 31.12.2021 r. podlegających wyłączeniu</t>
  </si>
  <si>
    <t>PASYWA                                                              BILANS ZAMKNIĘCIA 31.12.2021 r.</t>
  </si>
  <si>
    <t>Wykaz wzajemnych przychodów i kosztów z tytułu operacji dokonywanych pomiędzy
jednostkami budżetowymi m.st. Warszawy i zakładami budżetowymi m.st. Warszawy
w roku obrotowym 2021 r. podlegających wyłączeniu</t>
  </si>
  <si>
    <t>Miejskie Biuro Finansów Oświaty m.st. Warszawy</t>
  </si>
  <si>
    <t>Zarząd Transportu Miejskiego</t>
  </si>
  <si>
    <t>Zarząd Mienia m.st. Warszawy</t>
  </si>
  <si>
    <t>Zarząd Oczyszczania Miasta</t>
  </si>
  <si>
    <t>OGÓŁEM 
stan na 31.12.2021 r.</t>
  </si>
  <si>
    <t>Wykaz wartości środków trwałych, środków trwałych w budowie, wartości niematerialnych i prawnych nieodpłatnie otrzymanych/przekazanych z/do jednostek budżetowych m.st. Warszawy i zakładów budżetowych m.st. Warszawy, aktywów otrzymanych/przekazanych w ramach centralnego zaopatrzenia oraz skapitalizowanych odsetek przypisanych do śr. trwałych w budowie w roku obrotowym 2021 r. podlegających wyłączeniu</t>
  </si>
  <si>
    <t>OGÓŁEM WYŁĄCZENIA stan na 31.12.2021 r.</t>
  </si>
  <si>
    <t>Wykaz wzajemnych należności długoterminowych, krótkoterminowych pomiędzy 
jednostkami budżetowymi m.st. Warszawy i zakładami budżetowymi m.st. Warszawy
na 31.12.2021 r. podlegających wyłączeniu</t>
  </si>
  <si>
    <t>Wykaz zakupu środków trwałych/wartości niematerialnych i prawnych pomiędzy jednostkami w roku obrotowym 2021 podlegających wyłączeniu</t>
  </si>
  <si>
    <t>Wydatki Covid - śr. własne</t>
  </si>
  <si>
    <t>koszty związane z rosyjską agresją na Ukrainę, w tym koszty udzielonej pomocy</t>
  </si>
  <si>
    <t>Zysk/(strata) netto za rok zakończony dnia 31 grudnia bieżącego roku</t>
  </si>
  <si>
    <t>Kapitały własne na dzień 31 grudnia bieżącego roku</t>
  </si>
  <si>
    <t>Należności długoterminowe:</t>
  </si>
  <si>
    <t>Należności krótkoterminowe:</t>
  </si>
  <si>
    <r>
      <t xml:space="preserve">* </t>
    </r>
    <r>
      <rPr>
        <b/>
        <u/>
        <sz val="11"/>
        <rFont val="Calibri"/>
        <family val="2"/>
        <charset val="238"/>
      </rPr>
      <t>Wykorzystanie odpisu</t>
    </r>
    <r>
      <rPr>
        <sz val="11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</si>
  <si>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1"/>
        <rFont val="Calibri"/>
        <family val="2"/>
        <charset val="238"/>
      </rPr>
      <t>Rozwiązanie odpisu</t>
    </r>
    <r>
      <rPr>
        <sz val="11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</si>
  <si>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Rezerwy na odszkodowania za nieruchomości warszawskie </t>
    </r>
    <r>
      <rPr>
        <sz val="11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</si>
  <si>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</si>
  <si>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t>na odszkodowania z tytułu bezumownego korzystania z nieruchomości</t>
  </si>
  <si>
    <r>
      <t>Poręczenia</t>
    </r>
    <r>
      <rPr>
        <sz val="11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</si>
  <si>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1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</si>
  <si>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</si>
  <si>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r>
      <t>Koszty mediów, dystrybucja energii</t>
    </r>
    <r>
      <rPr>
        <sz val="11"/>
        <rFont val="Calibri"/>
        <family val="2"/>
        <charset val="238"/>
      </rPr>
      <t xml:space="preserve"> (dot. oświetlenia ulic, sygnalizacji świetlnej...)</t>
    </r>
  </si>
  <si>
    <t>Wartość netto na początek roku</t>
  </si>
  <si>
    <t>Wartość netto na koniec roku</t>
  </si>
  <si>
    <t>Rok bieżący</t>
  </si>
  <si>
    <r>
      <t xml:space="preserve">Przychody netto ze sprzedaży produktów </t>
    </r>
    <r>
      <rPr>
        <sz val="11"/>
        <rFont val="Calibri"/>
        <family val="2"/>
        <charset val="238"/>
      </rPr>
      <t>w tym:</t>
    </r>
  </si>
  <si>
    <r>
      <rPr>
        <b/>
        <sz val="11"/>
        <rFont val="Calibri"/>
        <family val="2"/>
        <charset val="238"/>
      </rPr>
      <t>inne</t>
    </r>
    <r>
      <rPr>
        <sz val="11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</si>
  <si>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r>
      <t xml:space="preserve">II.3.1. Informacja o stanie zatrudnienia </t>
    </r>
    <r>
      <rPr>
        <sz val="11"/>
        <color indexed="8"/>
        <rFont val="Calibri"/>
        <family val="2"/>
        <charset val="238"/>
      </rPr>
      <t>(osoby)</t>
    </r>
  </si>
  <si>
    <t>na dzień 31 grudnia 2024 roku</t>
  </si>
  <si>
    <t>sporządzony na dzień 31 grudnia 2024 r.</t>
  </si>
  <si>
    <t>sporządzone na dzień 31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</si>
</sst>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DM&quot;_-;\-* #,##0.00\ &quot;DM&quot;_-;_-* &quot;-&quot;??\ &quot;DM&quot;_-;_-@_-"/>
    <numFmt numFmtId="165" formatCode="#,##0.00;[Red]#,##0.00"/>
    <numFmt numFmtId="166" formatCode="0.0000%"/>
  </numFmts>
  <fonts count="68" x14ac:knownFonts="1">
    <font>
      <sz val="10"/>
      <name val="Arial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i/>
      <strike/>
      <sz val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u/>
      <sz val="11"/>
      <name val="Calibri"/>
      <family val="2"/>
      <charset val="238"/>
    </font>
    <font>
      <i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color indexed="17"/>
      <name val="Calibri"/>
      <family val="2"/>
      <charset val="238"/>
    </font>
    <font>
      <u/>
      <sz val="11"/>
      <name val="Calibri"/>
      <family val="2"/>
      <charset val="238"/>
    </font>
    <font>
      <i/>
      <sz val="11"/>
      <color indexed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7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</font>
    <font>
      <b/>
      <strike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indexed="12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color rgb="FFFF0000"/>
      <name val="Calibri"/>
      <family val="2"/>
      <charset val="238"/>
    </font>
    <font>
      <sz val="8"/>
      <color indexed="8"/>
      <name val="Calibri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4">
    <xf numFmtId="0" fontId="0" fillId="0" borderId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6" borderId="0" applyNumberFormat="0" applyBorder="0" applyAlignment="0" applyProtection="0"/>
    <xf numFmtId="0" fontId="4" fillId="25" borderId="0" applyNumberFormat="0" applyBorder="0" applyAlignment="0" applyProtection="0"/>
    <xf numFmtId="0" fontId="6" fillId="16" borderId="0" applyNumberFormat="0" applyBorder="0" applyAlignment="0" applyProtection="0"/>
    <xf numFmtId="0" fontId="7" fillId="28" borderId="1" applyNumberFormat="0" applyAlignment="0" applyProtection="0"/>
    <xf numFmtId="0" fontId="8" fillId="17" borderId="2" applyNumberForma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1" fillId="33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1" applyNumberFormat="0" applyAlignment="0" applyProtection="0"/>
    <xf numFmtId="0" fontId="16" fillId="0" borderId="7" applyNumberFormat="0" applyFill="0" applyAlignment="0" applyProtection="0"/>
    <xf numFmtId="0" fontId="17" fillId="25" borderId="0" applyNumberFormat="0" applyBorder="0" applyAlignment="0" applyProtection="0"/>
    <xf numFmtId="0" fontId="21" fillId="0" borderId="0"/>
    <xf numFmtId="0" fontId="2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24" borderId="8" applyNumberFormat="0" applyFont="0" applyAlignment="0" applyProtection="0"/>
    <xf numFmtId="0" fontId="18" fillId="28" borderId="3" applyNumberFormat="0" applyAlignment="0" applyProtection="0"/>
    <xf numFmtId="4" fontId="19" fillId="34" borderId="9" applyNumberFormat="0" applyProtection="0">
      <alignment vertical="center"/>
    </xf>
    <xf numFmtId="4" fontId="20" fillId="34" borderId="9" applyNumberFormat="0" applyProtection="0">
      <alignment vertical="center"/>
    </xf>
    <xf numFmtId="4" fontId="19" fillId="34" borderId="9" applyNumberFormat="0" applyProtection="0">
      <alignment horizontal="left" vertical="center" indent="1"/>
    </xf>
    <xf numFmtId="0" fontId="19" fillId="34" borderId="9" applyNumberFormat="0" applyProtection="0">
      <alignment horizontal="left" vertical="top" indent="1"/>
    </xf>
    <xf numFmtId="4" fontId="19" fillId="2" borderId="0" applyNumberFormat="0" applyProtection="0">
      <alignment horizontal="left" vertical="center" indent="1"/>
    </xf>
    <xf numFmtId="4" fontId="21" fillId="7" borderId="9" applyNumberFormat="0" applyProtection="0">
      <alignment horizontal="right" vertical="center"/>
    </xf>
    <xf numFmtId="4" fontId="21" fillId="3" borderId="9" applyNumberFormat="0" applyProtection="0">
      <alignment horizontal="right" vertical="center"/>
    </xf>
    <xf numFmtId="4" fontId="21" fillId="26" borderId="9" applyNumberFormat="0" applyProtection="0">
      <alignment horizontal="right" vertical="center"/>
    </xf>
    <xf numFmtId="4" fontId="21" fillId="27" borderId="9" applyNumberFormat="0" applyProtection="0">
      <alignment horizontal="right" vertical="center"/>
    </xf>
    <xf numFmtId="4" fontId="21" fillId="35" borderId="9" applyNumberFormat="0" applyProtection="0">
      <alignment horizontal="right" vertical="center"/>
    </xf>
    <xf numFmtId="4" fontId="21" fillId="36" borderId="9" applyNumberFormat="0" applyProtection="0">
      <alignment horizontal="right" vertical="center"/>
    </xf>
    <xf numFmtId="4" fontId="21" fillId="9" borderId="9" applyNumberFormat="0" applyProtection="0">
      <alignment horizontal="right" vertical="center"/>
    </xf>
    <xf numFmtId="4" fontId="21" fillId="29" borderId="9" applyNumberFormat="0" applyProtection="0">
      <alignment horizontal="right" vertical="center"/>
    </xf>
    <xf numFmtId="4" fontId="21" fillId="37" borderId="9" applyNumberFormat="0" applyProtection="0">
      <alignment horizontal="right" vertical="center"/>
    </xf>
    <xf numFmtId="4" fontId="19" fillId="38" borderId="10" applyNumberFormat="0" applyProtection="0">
      <alignment horizontal="left" vertical="center" indent="1"/>
    </xf>
    <xf numFmtId="4" fontId="21" fillId="39" borderId="0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1" fillId="2" borderId="9" applyNumberFormat="0" applyProtection="0">
      <alignment horizontal="right" vertical="center"/>
    </xf>
    <xf numFmtId="4" fontId="23" fillId="39" borderId="0" applyNumberFormat="0" applyProtection="0">
      <alignment horizontal="left" vertical="center" indent="1"/>
    </xf>
    <xf numFmtId="4" fontId="23" fillId="2" borderId="0" applyNumberFormat="0" applyProtection="0">
      <alignment horizontal="left" vertical="center" indent="1"/>
    </xf>
    <xf numFmtId="0" fontId="9" fillId="8" borderId="9" applyNumberFormat="0" applyProtection="0">
      <alignment horizontal="left" vertical="center" indent="1"/>
    </xf>
    <xf numFmtId="0" fontId="9" fillId="8" borderId="9" applyNumberFormat="0" applyProtection="0">
      <alignment horizontal="left" vertical="top" indent="1"/>
    </xf>
    <xf numFmtId="0" fontId="9" fillId="2" borderId="9" applyNumberFormat="0" applyProtection="0">
      <alignment horizontal="left" vertical="center" indent="1"/>
    </xf>
    <xf numFmtId="0" fontId="9" fillId="2" borderId="9" applyNumberFormat="0" applyProtection="0">
      <alignment horizontal="left" vertical="top" indent="1"/>
    </xf>
    <xf numFmtId="0" fontId="9" fillId="6" borderId="9" applyNumberFormat="0" applyProtection="0">
      <alignment horizontal="left" vertical="center" indent="1"/>
    </xf>
    <xf numFmtId="0" fontId="9" fillId="6" borderId="9" applyNumberFormat="0" applyProtection="0">
      <alignment horizontal="left" vertical="top" indent="1"/>
    </xf>
    <xf numFmtId="0" fontId="9" fillId="39" borderId="9" applyNumberFormat="0" applyProtection="0">
      <alignment horizontal="left" vertical="center" indent="1"/>
    </xf>
    <xf numFmtId="0" fontId="9" fillId="39" borderId="9" applyNumberFormat="0" applyProtection="0">
      <alignment horizontal="left" vertical="top" indent="1"/>
    </xf>
    <xf numFmtId="0" fontId="9" fillId="5" borderId="11" applyNumberFormat="0">
      <protection locked="0"/>
    </xf>
    <xf numFmtId="4" fontId="21" fillId="4" borderId="9" applyNumberFormat="0" applyProtection="0">
      <alignment vertical="center"/>
    </xf>
    <xf numFmtId="4" fontId="24" fillId="4" borderId="9" applyNumberFormat="0" applyProtection="0">
      <alignment vertical="center"/>
    </xf>
    <xf numFmtId="4" fontId="21" fillId="4" borderId="9" applyNumberFormat="0" applyProtection="0">
      <alignment horizontal="left" vertical="center" indent="1"/>
    </xf>
    <xf numFmtId="0" fontId="21" fillId="4" borderId="9" applyNumberFormat="0" applyProtection="0">
      <alignment horizontal="left" vertical="top" indent="1"/>
    </xf>
    <xf numFmtId="4" fontId="21" fillId="39" borderId="9" applyNumberFormat="0" applyProtection="0">
      <alignment horizontal="right" vertical="center"/>
    </xf>
    <xf numFmtId="4" fontId="24" fillId="39" borderId="9" applyNumberFormat="0" applyProtection="0">
      <alignment horizontal="right" vertical="center"/>
    </xf>
    <xf numFmtId="4" fontId="21" fillId="2" borderId="9" applyNumberFormat="0" applyProtection="0">
      <alignment horizontal="left" vertical="center" indent="1"/>
    </xf>
    <xf numFmtId="0" fontId="21" fillId="2" borderId="9" applyNumberFormat="0" applyProtection="0">
      <alignment horizontal="left" vertical="top" indent="1"/>
    </xf>
    <xf numFmtId="4" fontId="25" fillId="40" borderId="0" applyNumberFormat="0" applyProtection="0">
      <alignment horizontal="left" vertical="center" indent="1"/>
    </xf>
    <xf numFmtId="4" fontId="26" fillId="39" borderId="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0" fillId="0" borderId="12" applyNumberFormat="0" applyFill="0" applyAlignment="0" applyProtection="0"/>
    <xf numFmtId="164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</cellStyleXfs>
  <cellXfs count="1347">
    <xf numFmtId="0" fontId="0" fillId="0" borderId="0" xfId="0"/>
    <xf numFmtId="0" fontId="47" fillId="0" borderId="0" xfId="0" applyFont="1" applyAlignment="1">
      <alignment horizontal="left"/>
    </xf>
    <xf numFmtId="0" fontId="33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horizontal="left" vertical="center"/>
    </xf>
    <xf numFmtId="0" fontId="33" fillId="0" borderId="0" xfId="43" applyFont="1" applyAlignment="1">
      <alignment horizontal="left" wrapText="1"/>
    </xf>
    <xf numFmtId="0" fontId="33" fillId="0" borderId="0" xfId="43" applyFont="1"/>
    <xf numFmtId="0" fontId="33" fillId="0" borderId="0" xfId="0" applyFont="1" applyAlignment="1">
      <alignment horizontal="left" wrapText="1"/>
    </xf>
    <xf numFmtId="0" fontId="33" fillId="0" borderId="0" xfId="0" applyFont="1" applyAlignment="1">
      <alignment vertical="center" wrapText="1"/>
    </xf>
    <xf numFmtId="0" fontId="32" fillId="0" borderId="0" xfId="43" applyFont="1" applyAlignment="1">
      <alignment horizontal="left"/>
    </xf>
    <xf numFmtId="0" fontId="33" fillId="0" borderId="13" xfId="0" applyFont="1" applyBorder="1" applyAlignment="1">
      <alignment horizontal="center" vertical="center"/>
    </xf>
    <xf numFmtId="0" fontId="32" fillId="0" borderId="0" xfId="42" applyFont="1" applyAlignment="1">
      <alignment vertical="top" wrapText="1"/>
    </xf>
    <xf numFmtId="0" fontId="32" fillId="0" borderId="0" xfId="42" applyFont="1" applyAlignment="1">
      <alignment vertical="center" wrapText="1"/>
    </xf>
    <xf numFmtId="0" fontId="33" fillId="0" borderId="0" xfId="42" applyFont="1" applyAlignment="1">
      <alignment vertical="center" wrapText="1"/>
    </xf>
    <xf numFmtId="0" fontId="32" fillId="41" borderId="60" xfId="42" applyFont="1" applyFill="1" applyBorder="1" applyAlignment="1">
      <alignment horizontal="center" vertical="center" wrapText="1"/>
    </xf>
    <xf numFmtId="0" fontId="33" fillId="0" borderId="0" xfId="42" applyFont="1"/>
    <xf numFmtId="0" fontId="33" fillId="0" borderId="0" xfId="42" applyFont="1" applyAlignment="1">
      <alignment vertical="top"/>
    </xf>
    <xf numFmtId="0" fontId="33" fillId="0" borderId="0" xfId="42" applyFont="1" applyAlignment="1">
      <alignment vertical="center"/>
    </xf>
    <xf numFmtId="0" fontId="40" fillId="0" borderId="14" xfId="42" applyFont="1" applyBorder="1" applyAlignment="1">
      <alignment horizontal="center" vertical="center" wrapText="1"/>
    </xf>
    <xf numFmtId="0" fontId="33" fillId="0" borderId="66" xfId="42" applyFont="1" applyBorder="1" applyAlignment="1">
      <alignment vertical="center"/>
    </xf>
    <xf numFmtId="0" fontId="32" fillId="41" borderId="60" xfId="42" applyFont="1" applyFill="1" applyBorder="1" applyAlignment="1">
      <alignment horizontal="center" vertical="center"/>
    </xf>
    <xf numFmtId="0" fontId="32" fillId="41" borderId="18" xfId="42" applyFont="1" applyFill="1" applyBorder="1" applyAlignment="1">
      <alignment horizontal="center" vertical="center"/>
    </xf>
    <xf numFmtId="0" fontId="33" fillId="0" borderId="66" xfId="42" applyFont="1" applyBorder="1" applyAlignment="1">
      <alignment horizontal="center" vertical="center"/>
    </xf>
    <xf numFmtId="0" fontId="33" fillId="0" borderId="13" xfId="42" applyFont="1" applyBorder="1" applyAlignment="1">
      <alignment horizontal="center" vertical="center"/>
    </xf>
    <xf numFmtId="0" fontId="33" fillId="0" borderId="60" xfId="42" applyFont="1" applyBorder="1" applyAlignment="1">
      <alignment horizontal="center" vertical="center"/>
    </xf>
    <xf numFmtId="0" fontId="33" fillId="0" borderId="60" xfId="42" applyFont="1" applyBorder="1" applyAlignment="1">
      <alignment horizontal="center" vertical="center" wrapText="1"/>
    </xf>
    <xf numFmtId="0" fontId="33" fillId="0" borderId="18" xfId="42" applyFont="1" applyBorder="1" applyAlignment="1">
      <alignment horizontal="center" vertical="center"/>
    </xf>
    <xf numFmtId="4" fontId="33" fillId="0" borderId="13" xfId="42" applyNumberFormat="1" applyFont="1" applyBorder="1" applyAlignment="1">
      <alignment vertical="center"/>
    </xf>
    <xf numFmtId="4" fontId="33" fillId="0" borderId="60" xfId="42" applyNumberFormat="1" applyFont="1" applyBorder="1" applyAlignment="1">
      <alignment vertical="center"/>
    </xf>
    <xf numFmtId="4" fontId="33" fillId="0" borderId="60" xfId="42" applyNumberFormat="1" applyFont="1" applyBorder="1" applyAlignment="1">
      <alignment vertical="center" wrapText="1"/>
    </xf>
    <xf numFmtId="4" fontId="33" fillId="0" borderId="18" xfId="42" applyNumberFormat="1" applyFont="1" applyBorder="1" applyAlignment="1">
      <alignment vertical="center"/>
    </xf>
    <xf numFmtId="0" fontId="33" fillId="0" borderId="20" xfId="42" applyFont="1" applyBorder="1" applyAlignment="1">
      <alignment vertical="center"/>
    </xf>
    <xf numFmtId="4" fontId="33" fillId="0" borderId="21" xfId="42" applyNumberFormat="1" applyFont="1" applyBorder="1" applyAlignment="1">
      <alignment vertical="center"/>
    </xf>
    <xf numFmtId="0" fontId="33" fillId="41" borderId="18" xfId="42" applyFont="1" applyFill="1" applyBorder="1" applyAlignment="1">
      <alignment vertical="center"/>
    </xf>
    <xf numFmtId="4" fontId="33" fillId="41" borderId="19" xfId="42" applyNumberFormat="1" applyFont="1" applyFill="1" applyBorder="1" applyAlignment="1">
      <alignment horizontal="center" vertical="center"/>
    </xf>
    <xf numFmtId="0" fontId="33" fillId="0" borderId="0" xfId="42" applyFont="1" applyAlignment="1">
      <alignment horizontal="left" vertical="center" wrapText="1"/>
    </xf>
    <xf numFmtId="0" fontId="33" fillId="0" borderId="0" xfId="42" applyFont="1" applyAlignment="1">
      <alignment horizontal="center" vertical="center" wrapText="1"/>
    </xf>
    <xf numFmtId="0" fontId="32" fillId="0" borderId="77" xfId="0" applyFont="1" applyBorder="1" applyAlignment="1">
      <alignment vertical="center"/>
    </xf>
    <xf numFmtId="0" fontId="32" fillId="0" borderId="77" xfId="0" applyFont="1" applyBorder="1" applyAlignment="1">
      <alignment horizontal="left" vertical="center" wrapText="1"/>
    </xf>
    <xf numFmtId="0" fontId="32" fillId="0" borderId="77" xfId="0" applyFont="1" applyBorder="1" applyAlignment="1">
      <alignment horizontal="left" vertic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vertical="top"/>
    </xf>
    <xf numFmtId="0" fontId="33" fillId="0" borderId="0" xfId="0" applyFont="1" applyAlignment="1">
      <alignment horizontal="left" vertical="top"/>
    </xf>
    <xf numFmtId="0" fontId="32" fillId="0" borderId="0" xfId="0" applyFont="1" applyAlignment="1">
      <alignment vertical="center"/>
    </xf>
    <xf numFmtId="0" fontId="33" fillId="0" borderId="77" xfId="0" applyFont="1" applyBorder="1" applyAlignment="1">
      <alignment vertical="center"/>
    </xf>
    <xf numFmtId="0" fontId="33" fillId="0" borderId="77" xfId="0" applyFont="1" applyBorder="1" applyAlignment="1">
      <alignment horizontal="left" vertical="center"/>
    </xf>
    <xf numFmtId="0" fontId="33" fillId="0" borderId="53" xfId="0" applyFont="1" applyBorder="1" applyAlignment="1">
      <alignment vertical="center"/>
    </xf>
    <xf numFmtId="49" fontId="33" fillId="0" borderId="0" xfId="0" applyNumberFormat="1" applyFont="1" applyAlignment="1">
      <alignment horizontal="left" vertical="center"/>
    </xf>
    <xf numFmtId="0" fontId="33" fillId="0" borderId="78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3" fillId="0" borderId="44" xfId="0" applyFont="1" applyBorder="1" applyAlignment="1">
      <alignment vertical="center"/>
    </xf>
    <xf numFmtId="0" fontId="32" fillId="0" borderId="0" xfId="0" applyFont="1" applyAlignment="1">
      <alignment horizontal="left" vertical="center" wrapText="1"/>
    </xf>
    <xf numFmtId="0" fontId="33" fillId="0" borderId="79" xfId="0" applyFont="1" applyBorder="1" applyAlignment="1">
      <alignment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0" xfId="45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45" applyFont="1" applyAlignment="1">
      <alignment horizontal="center"/>
    </xf>
    <xf numFmtId="0" fontId="33" fillId="0" borderId="0" xfId="45" applyFont="1"/>
    <xf numFmtId="0" fontId="32" fillId="0" borderId="0" xfId="45" applyFont="1"/>
    <xf numFmtId="0" fontId="33" fillId="0" borderId="0" xfId="45" applyFont="1" applyAlignment="1">
      <alignment horizontal="center" vertical="top"/>
    </xf>
    <xf numFmtId="0" fontId="33" fillId="0" borderId="0" xfId="45" applyFont="1" applyAlignment="1">
      <alignment vertical="top"/>
    </xf>
    <xf numFmtId="0" fontId="40" fillId="0" borderId="0" xfId="44" applyFont="1" applyAlignment="1">
      <alignment horizontal="center" vertical="center" wrapText="1"/>
    </xf>
    <xf numFmtId="0" fontId="32" fillId="41" borderId="18" xfId="0" applyFont="1" applyFill="1" applyBorder="1" applyAlignment="1">
      <alignment horizontal="center" vertical="center"/>
    </xf>
    <xf numFmtId="0" fontId="32" fillId="41" borderId="41" xfId="0" applyFont="1" applyFill="1" applyBorder="1" applyAlignment="1">
      <alignment horizontal="center" vertical="center"/>
    </xf>
    <xf numFmtId="0" fontId="32" fillId="41" borderId="60" xfId="0" applyFont="1" applyFill="1" applyBorder="1" applyAlignment="1">
      <alignment horizontal="center" vertical="center" wrapText="1"/>
    </xf>
    <xf numFmtId="0" fontId="32" fillId="41" borderId="19" xfId="0" applyFont="1" applyFill="1" applyBorder="1" applyAlignment="1">
      <alignment horizontal="left" vertical="center"/>
    </xf>
    <xf numFmtId="0" fontId="32" fillId="41" borderId="21" xfId="0" applyFont="1" applyFill="1" applyBorder="1" applyAlignment="1">
      <alignment horizontal="left" vertical="center"/>
    </xf>
    <xf numFmtId="49" fontId="32" fillId="0" borderId="39" xfId="0" applyNumberFormat="1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3" fillId="0" borderId="63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49" fontId="33" fillId="0" borderId="45" xfId="0" applyNumberFormat="1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 wrapText="1"/>
    </xf>
    <xf numFmtId="49" fontId="33" fillId="0" borderId="33" xfId="0" applyNumberFormat="1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2" fillId="41" borderId="71" xfId="0" applyFont="1" applyFill="1" applyBorder="1" applyAlignment="1">
      <alignment horizontal="center" vertical="center"/>
    </xf>
    <xf numFmtId="0" fontId="32" fillId="43" borderId="71" xfId="0" applyFont="1" applyFill="1" applyBorder="1" applyAlignment="1">
      <alignment horizontal="center" vertical="center"/>
    </xf>
    <xf numFmtId="0" fontId="32" fillId="43" borderId="80" xfId="0" applyFont="1" applyFill="1" applyBorder="1" applyAlignment="1">
      <alignment horizontal="center" vertical="center"/>
    </xf>
    <xf numFmtId="0" fontId="32" fillId="43" borderId="19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49" fontId="32" fillId="0" borderId="32" xfId="0" applyNumberFormat="1" applyFont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32" fillId="43" borderId="21" xfId="0" applyFont="1" applyFill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49" fontId="32" fillId="0" borderId="29" xfId="0" applyNumberFormat="1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81" xfId="0" applyFont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2" fillId="43" borderId="69" xfId="0" applyFont="1" applyFill="1" applyBorder="1" applyAlignment="1">
      <alignment horizontal="center" vertical="center"/>
    </xf>
    <xf numFmtId="49" fontId="33" fillId="0" borderId="38" xfId="0" applyNumberFormat="1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2" fillId="41" borderId="80" xfId="0" applyFont="1" applyFill="1" applyBorder="1" applyAlignment="1">
      <alignment horizontal="center" vertical="center"/>
    </xf>
    <xf numFmtId="0" fontId="33" fillId="0" borderId="37" xfId="0" applyFont="1" applyBorder="1" applyAlignment="1">
      <alignment horizontal="center" vertical="center" wrapText="1" shrinkToFit="1"/>
    </xf>
    <xf numFmtId="0" fontId="32" fillId="0" borderId="21" xfId="0" applyFont="1" applyBorder="1" applyAlignment="1">
      <alignment horizontal="center" vertical="center"/>
    </xf>
    <xf numFmtId="49" fontId="32" fillId="0" borderId="83" xfId="0" applyNumberFormat="1" applyFont="1" applyBorder="1" applyAlignment="1">
      <alignment horizontal="center" vertical="center"/>
    </xf>
    <xf numFmtId="0" fontId="33" fillId="0" borderId="84" xfId="0" applyFont="1" applyBorder="1" applyAlignment="1">
      <alignment horizontal="center" vertical="center"/>
    </xf>
    <xf numFmtId="0" fontId="33" fillId="0" borderId="85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43" borderId="71" xfId="0" applyFont="1" applyFill="1" applyBorder="1" applyAlignment="1">
      <alignment horizontal="center" vertical="center"/>
    </xf>
    <xf numFmtId="0" fontId="33" fillId="43" borderId="80" xfId="0" applyFont="1" applyFill="1" applyBorder="1" applyAlignment="1">
      <alignment horizontal="center" vertical="center"/>
    </xf>
    <xf numFmtId="0" fontId="33" fillId="43" borderId="19" xfId="0" applyFont="1" applyFill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3" fillId="41" borderId="71" xfId="0" applyFont="1" applyFill="1" applyBorder="1" applyAlignment="1">
      <alignment horizontal="center" vertical="center"/>
    </xf>
    <xf numFmtId="0" fontId="33" fillId="41" borderId="80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73" xfId="47" applyFont="1" applyBorder="1" applyAlignment="1">
      <alignment vertical="center"/>
    </xf>
    <xf numFmtId="0" fontId="32" fillId="0" borderId="56" xfId="47" applyFont="1" applyBorder="1" applyAlignment="1">
      <alignment vertical="center"/>
    </xf>
    <xf numFmtId="0" fontId="32" fillId="0" borderId="69" xfId="47" applyFont="1" applyBorder="1" applyAlignment="1">
      <alignment vertical="center"/>
    </xf>
    <xf numFmtId="0" fontId="33" fillId="0" borderId="0" xfId="47" applyFont="1"/>
    <xf numFmtId="0" fontId="32" fillId="0" borderId="0" xfId="47" applyFont="1"/>
    <xf numFmtId="0" fontId="33" fillId="0" borderId="0" xfId="47" applyFont="1" applyAlignment="1">
      <alignment vertical="top"/>
    </xf>
    <xf numFmtId="0" fontId="32" fillId="0" borderId="0" xfId="47" applyFont="1" applyAlignment="1">
      <alignment vertical="top"/>
    </xf>
    <xf numFmtId="0" fontId="32" fillId="0" borderId="0" xfId="47" applyFont="1" applyAlignment="1">
      <alignment horizontal="center" vertical="top"/>
    </xf>
    <xf numFmtId="0" fontId="33" fillId="0" borderId="0" xfId="47" applyFont="1" applyAlignment="1">
      <alignment vertical="center"/>
    </xf>
    <xf numFmtId="0" fontId="33" fillId="0" borderId="0" xfId="47" applyFont="1" applyAlignment="1">
      <alignment horizontal="left" vertical="center"/>
    </xf>
    <xf numFmtId="0" fontId="32" fillId="0" borderId="55" xfId="47" applyFont="1" applyBorder="1" applyAlignment="1">
      <alignment vertical="center"/>
    </xf>
    <xf numFmtId="0" fontId="33" fillId="0" borderId="56" xfId="47" applyFont="1" applyBorder="1" applyAlignment="1">
      <alignment vertical="center"/>
    </xf>
    <xf numFmtId="0" fontId="33" fillId="0" borderId="66" xfId="47" applyFont="1" applyBorder="1" applyAlignment="1">
      <alignment vertical="center"/>
    </xf>
    <xf numFmtId="0" fontId="33" fillId="0" borderId="86" xfId="47" applyFont="1" applyBorder="1" applyAlignment="1">
      <alignment vertical="center"/>
    </xf>
    <xf numFmtId="0" fontId="33" fillId="0" borderId="14" xfId="47" applyFont="1" applyBorder="1" applyAlignment="1">
      <alignment vertical="center"/>
    </xf>
    <xf numFmtId="0" fontId="33" fillId="0" borderId="67" xfId="47" applyFont="1" applyBorder="1" applyAlignment="1">
      <alignment vertical="center"/>
    </xf>
    <xf numFmtId="0" fontId="33" fillId="41" borderId="67" xfId="47" applyFont="1" applyFill="1" applyBorder="1" applyAlignment="1">
      <alignment vertical="center"/>
    </xf>
    <xf numFmtId="0" fontId="33" fillId="0" borderId="58" xfId="47" applyFont="1" applyBorder="1" applyAlignment="1">
      <alignment vertical="center"/>
    </xf>
    <xf numFmtId="0" fontId="33" fillId="0" borderId="53" xfId="47" applyFont="1" applyBorder="1" applyAlignment="1">
      <alignment vertical="center"/>
    </xf>
    <xf numFmtId="0" fontId="33" fillId="41" borderId="58" xfId="47" applyFont="1" applyFill="1" applyBorder="1" applyAlignment="1">
      <alignment vertical="center"/>
    </xf>
    <xf numFmtId="0" fontId="33" fillId="0" borderId="68" xfId="47" applyFont="1" applyBorder="1" applyAlignment="1">
      <alignment vertical="center"/>
    </xf>
    <xf numFmtId="0" fontId="33" fillId="0" borderId="48" xfId="47" applyFont="1" applyBorder="1" applyAlignment="1">
      <alignment vertical="center"/>
    </xf>
    <xf numFmtId="0" fontId="33" fillId="41" borderId="68" xfId="47" applyFont="1" applyFill="1" applyBorder="1" applyAlignment="1">
      <alignment vertical="center"/>
    </xf>
    <xf numFmtId="0" fontId="33" fillId="0" borderId="47" xfId="47" applyFont="1" applyBorder="1" applyAlignment="1">
      <alignment vertical="center"/>
    </xf>
    <xf numFmtId="0" fontId="33" fillId="0" borderId="52" xfId="47" applyFont="1" applyBorder="1" applyAlignment="1">
      <alignment vertical="center"/>
    </xf>
    <xf numFmtId="0" fontId="33" fillId="0" borderId="20" xfId="47" applyFont="1" applyBorder="1" applyAlignment="1">
      <alignment vertical="center"/>
    </xf>
    <xf numFmtId="0" fontId="33" fillId="0" borderId="55" xfId="47" applyFont="1" applyBorder="1" applyAlignment="1">
      <alignment vertical="center"/>
    </xf>
    <xf numFmtId="0" fontId="32" fillId="0" borderId="14" xfId="47" applyFont="1" applyBorder="1" applyAlignment="1">
      <alignment vertical="center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horizontal="center"/>
    </xf>
    <xf numFmtId="0" fontId="32" fillId="0" borderId="0" xfId="0" applyFont="1"/>
    <xf numFmtId="0" fontId="40" fillId="0" borderId="0" xfId="0" applyFont="1" applyAlignment="1">
      <alignment horizontal="center" vertical="center" wrapText="1"/>
    </xf>
    <xf numFmtId="0" fontId="32" fillId="41" borderId="18" xfId="0" applyFont="1" applyFill="1" applyBorder="1" applyAlignment="1">
      <alignment horizontal="center" vertical="center" wrapText="1"/>
    </xf>
    <xf numFmtId="0" fontId="32" fillId="41" borderId="19" xfId="0" applyFont="1" applyFill="1" applyBorder="1" applyAlignment="1">
      <alignment horizontal="center" vertical="center" wrapText="1"/>
    </xf>
    <xf numFmtId="0" fontId="32" fillId="41" borderId="41" xfId="0" applyFont="1" applyFill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vertical="center" wrapText="1"/>
    </xf>
    <xf numFmtId="0" fontId="33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vertical="center" wrapText="1"/>
    </xf>
    <xf numFmtId="0" fontId="32" fillId="0" borderId="18" xfId="0" applyFont="1" applyBorder="1" applyAlignment="1">
      <alignment horizontal="center" vertical="center" wrapText="1"/>
    </xf>
    <xf numFmtId="4" fontId="32" fillId="0" borderId="19" xfId="0" applyNumberFormat="1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87" xfId="0" applyFont="1" applyBorder="1" applyAlignment="1">
      <alignment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87" xfId="0" applyFont="1" applyBorder="1" applyAlignment="1">
      <alignment vertical="center" wrapText="1"/>
    </xf>
    <xf numFmtId="0" fontId="41" fillId="0" borderId="88" xfId="0" applyFont="1" applyBorder="1" applyAlignment="1">
      <alignment horizontal="center" vertical="center" wrapText="1"/>
    </xf>
    <xf numFmtId="0" fontId="41" fillId="0" borderId="21" xfId="0" applyFont="1" applyBorder="1" applyAlignment="1">
      <alignment vertical="center" wrapText="1"/>
    </xf>
    <xf numFmtId="4" fontId="33" fillId="0" borderId="0" xfId="0" applyNumberFormat="1" applyFont="1" applyAlignment="1">
      <alignment horizontal="right" vertical="center"/>
    </xf>
    <xf numFmtId="0" fontId="41" fillId="0" borderId="17" xfId="0" applyFont="1" applyBorder="1" applyAlignment="1">
      <alignment horizontal="center" vertical="center" wrapText="1"/>
    </xf>
    <xf numFmtId="0" fontId="41" fillId="0" borderId="13" xfId="0" applyFont="1" applyBorder="1" applyAlignment="1">
      <alignment vertical="center" wrapText="1"/>
    </xf>
    <xf numFmtId="0" fontId="32" fillId="0" borderId="0" xfId="46" applyFont="1" applyAlignment="1">
      <alignment vertical="center"/>
    </xf>
    <xf numFmtId="4" fontId="33" fillId="0" borderId="0" xfId="46" applyNumberFormat="1" applyFont="1" applyAlignment="1">
      <alignment vertical="center"/>
    </xf>
    <xf numFmtId="4" fontId="33" fillId="0" borderId="0" xfId="0" applyNumberFormat="1" applyFont="1"/>
    <xf numFmtId="0" fontId="41" fillId="0" borderId="0" xfId="0" applyFont="1"/>
    <xf numFmtId="0" fontId="33" fillId="0" borderId="0" xfId="46" applyFont="1" applyAlignment="1">
      <alignment vertical="center"/>
    </xf>
    <xf numFmtId="0" fontId="42" fillId="0" borderId="0" xfId="42" applyFont="1"/>
    <xf numFmtId="0" fontId="40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/>
    </xf>
    <xf numFmtId="0" fontId="32" fillId="0" borderId="67" xfId="0" applyFont="1" applyBorder="1" applyAlignment="1">
      <alignment horizontal="center" wrapText="1"/>
    </xf>
    <xf numFmtId="0" fontId="32" fillId="0" borderId="20" xfId="0" applyFont="1" applyBorder="1" applyAlignment="1">
      <alignment wrapText="1"/>
    </xf>
    <xf numFmtId="4" fontId="33" fillId="0" borderId="0" xfId="0" applyNumberFormat="1" applyFont="1" applyAlignment="1">
      <alignment horizontal="right"/>
    </xf>
    <xf numFmtId="4" fontId="32" fillId="0" borderId="0" xfId="0" applyNumberFormat="1" applyFont="1"/>
    <xf numFmtId="0" fontId="32" fillId="0" borderId="60" xfId="0" applyFont="1" applyBorder="1" applyAlignment="1">
      <alignment horizontal="center" wrapText="1"/>
    </xf>
    <xf numFmtId="0" fontId="32" fillId="0" borderId="18" xfId="0" applyFont="1" applyBorder="1" applyAlignment="1">
      <alignment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right" vertical="center"/>
    </xf>
    <xf numFmtId="4" fontId="32" fillId="0" borderId="0" xfId="0" applyNumberFormat="1" applyFont="1" applyAlignment="1">
      <alignment horizontal="right" vertical="center"/>
    </xf>
    <xf numFmtId="4" fontId="32" fillId="0" borderId="0" xfId="0" applyNumberFormat="1" applyFont="1" applyAlignment="1">
      <alignment horizontal="right"/>
    </xf>
    <xf numFmtId="4" fontId="32" fillId="0" borderId="0" xfId="0" applyNumberFormat="1" applyFont="1" applyAlignment="1">
      <alignment wrapText="1"/>
    </xf>
    <xf numFmtId="0" fontId="33" fillId="0" borderId="89" xfId="0" applyFont="1" applyBorder="1" applyAlignment="1">
      <alignment horizontal="center" wrapText="1"/>
    </xf>
    <xf numFmtId="0" fontId="33" fillId="0" borderId="16" xfId="0" applyFont="1" applyBorder="1" applyAlignment="1">
      <alignment wrapText="1"/>
    </xf>
    <xf numFmtId="0" fontId="33" fillId="0" borderId="0" xfId="0" applyFont="1" applyAlignment="1">
      <alignment horizontal="right"/>
    </xf>
    <xf numFmtId="0" fontId="33" fillId="0" borderId="86" xfId="0" applyFont="1" applyBorder="1" applyAlignment="1">
      <alignment horizontal="center" wrapText="1"/>
    </xf>
    <xf numFmtId="0" fontId="33" fillId="0" borderId="66" xfId="0" applyFont="1" applyBorder="1" applyAlignment="1">
      <alignment wrapText="1"/>
    </xf>
    <xf numFmtId="0" fontId="33" fillId="0" borderId="0" xfId="0" applyFont="1" applyAlignment="1">
      <alignment horizontal="right" vertical="center" wrapText="1"/>
    </xf>
    <xf numFmtId="0" fontId="32" fillId="0" borderId="0" xfId="0" applyFont="1" applyAlignment="1">
      <alignment horizontal="left" vertical="top"/>
    </xf>
    <xf numFmtId="0" fontId="33" fillId="0" borderId="0" xfId="0" applyFont="1" applyAlignment="1">
      <alignment horizontal="justify" vertical="center"/>
    </xf>
    <xf numFmtId="0" fontId="43" fillId="0" borderId="64" xfId="0" applyFont="1" applyBorder="1" applyAlignment="1">
      <alignment horizontal="center"/>
    </xf>
    <xf numFmtId="0" fontId="32" fillId="42" borderId="32" xfId="0" applyFont="1" applyFill="1" applyBorder="1" applyAlignment="1">
      <alignment horizontal="left" vertical="center"/>
    </xf>
    <xf numFmtId="4" fontId="32" fillId="42" borderId="11" xfId="0" applyNumberFormat="1" applyFont="1" applyFill="1" applyBorder="1"/>
    <xf numFmtId="4" fontId="33" fillId="0" borderId="11" xfId="0" applyNumberFormat="1" applyFont="1" applyBorder="1"/>
    <xf numFmtId="0" fontId="33" fillId="0" borderId="32" xfId="0" applyFont="1" applyBorder="1" applyAlignment="1">
      <alignment vertical="center"/>
    </xf>
    <xf numFmtId="4" fontId="33" fillId="0" borderId="11" xfId="0" applyNumberFormat="1" applyFont="1" applyBorder="1" applyProtection="1">
      <protection locked="0"/>
    </xf>
    <xf numFmtId="0" fontId="33" fillId="0" borderId="45" xfId="0" applyFont="1" applyBorder="1" applyAlignment="1">
      <alignment vertical="center"/>
    </xf>
    <xf numFmtId="4" fontId="33" fillId="0" borderId="81" xfId="0" applyNumberFormat="1" applyFont="1" applyBorder="1" applyProtection="1">
      <protection locked="0"/>
    </xf>
    <xf numFmtId="0" fontId="33" fillId="0" borderId="33" xfId="0" applyFont="1" applyBorder="1" applyAlignment="1">
      <alignment vertical="center"/>
    </xf>
    <xf numFmtId="4" fontId="33" fillId="0" borderId="34" xfId="0" applyNumberFormat="1" applyFont="1" applyBorder="1" applyProtection="1">
      <protection locked="0"/>
    </xf>
    <xf numFmtId="4" fontId="37" fillId="0" borderId="0" xfId="0" applyNumberFormat="1" applyFont="1"/>
    <xf numFmtId="0" fontId="33" fillId="0" borderId="0" xfId="0" applyFont="1" applyAlignment="1">
      <alignment horizontal="right" vertical="top"/>
    </xf>
    <xf numFmtId="0" fontId="33" fillId="0" borderId="0" xfId="0" applyFont="1" applyAlignment="1">
      <alignment horizontal="right" vertical="center"/>
    </xf>
    <xf numFmtId="0" fontId="32" fillId="43" borderId="90" xfId="0" applyFont="1" applyFill="1" applyBorder="1" applyAlignment="1">
      <alignment horizontal="center" vertical="center" wrapText="1"/>
    </xf>
    <xf numFmtId="0" fontId="32" fillId="43" borderId="91" xfId="0" applyFont="1" applyFill="1" applyBorder="1" applyAlignment="1">
      <alignment horizontal="center" vertical="center" wrapText="1"/>
    </xf>
    <xf numFmtId="0" fontId="36" fillId="0" borderId="92" xfId="0" applyFont="1" applyBorder="1" applyAlignment="1">
      <alignment horizontal="justify" vertical="center" wrapText="1"/>
    </xf>
    <xf numFmtId="0" fontId="36" fillId="0" borderId="93" xfId="0" applyFont="1" applyBorder="1" applyAlignment="1">
      <alignment horizontal="justify" vertical="center" wrapText="1"/>
    </xf>
    <xf numFmtId="4" fontId="36" fillId="0" borderId="93" xfId="0" applyNumberFormat="1" applyFont="1" applyBorder="1" applyAlignment="1">
      <alignment horizontal="right" vertical="center" wrapText="1"/>
    </xf>
    <xf numFmtId="0" fontId="33" fillId="0" borderId="92" xfId="0" applyFont="1" applyBorder="1" applyAlignment="1">
      <alignment horizontal="justify" vertical="center" wrapText="1"/>
    </xf>
    <xf numFmtId="0" fontId="33" fillId="0" borderId="93" xfId="0" applyFont="1" applyBorder="1" applyAlignment="1">
      <alignment horizontal="justify" vertical="center" wrapText="1"/>
    </xf>
    <xf numFmtId="4" fontId="33" fillId="0" borderId="93" xfId="0" applyNumberFormat="1" applyFont="1" applyBorder="1" applyAlignment="1">
      <alignment horizontal="right" vertical="center" wrapText="1"/>
    </xf>
    <xf numFmtId="0" fontId="33" fillId="43" borderId="93" xfId="0" applyFont="1" applyFill="1" applyBorder="1" applyAlignment="1">
      <alignment vertical="center"/>
    </xf>
    <xf numFmtId="4" fontId="32" fillId="43" borderId="93" xfId="0" applyNumberFormat="1" applyFont="1" applyFill="1" applyBorder="1" applyAlignment="1">
      <alignment vertical="center"/>
    </xf>
    <xf numFmtId="0" fontId="33" fillId="43" borderId="93" xfId="0" applyFont="1" applyFill="1" applyBorder="1" applyAlignment="1">
      <alignment vertical="center" wrapText="1"/>
    </xf>
    <xf numFmtId="4" fontId="32" fillId="43" borderId="93" xfId="0" applyNumberFormat="1" applyFont="1" applyFill="1" applyBorder="1" applyAlignment="1">
      <alignment vertical="center" wrapText="1"/>
    </xf>
    <xf numFmtId="0" fontId="33" fillId="0" borderId="0" xfId="43" applyFont="1" applyAlignment="1">
      <alignment wrapText="1"/>
    </xf>
    <xf numFmtId="0" fontId="32" fillId="41" borderId="32" xfId="46" applyFont="1" applyFill="1" applyBorder="1" applyAlignment="1">
      <alignment horizontal="center" vertical="center"/>
    </xf>
    <xf numFmtId="0" fontId="33" fillId="0" borderId="32" xfId="46" applyFont="1" applyBorder="1" applyAlignment="1">
      <alignment horizontal="center" vertical="center"/>
    </xf>
    <xf numFmtId="0" fontId="35" fillId="0" borderId="0" xfId="0" applyFont="1"/>
    <xf numFmtId="0" fontId="33" fillId="0" borderId="33" xfId="46" applyFont="1" applyBorder="1" applyAlignment="1">
      <alignment horizontal="center" vertical="center"/>
    </xf>
    <xf numFmtId="4" fontId="33" fillId="0" borderId="34" xfId="0" applyNumberFormat="1" applyFont="1" applyBorder="1"/>
    <xf numFmtId="4" fontId="41" fillId="0" borderId="0" xfId="46" applyNumberFormat="1" applyFont="1" applyAlignment="1">
      <alignment vertical="center"/>
    </xf>
    <xf numFmtId="4" fontId="45" fillId="0" borderId="0" xfId="0" applyNumberFormat="1" applyFont="1"/>
    <xf numFmtId="0" fontId="37" fillId="0" borderId="0" xfId="0" applyFont="1"/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9" fillId="47" borderId="38" xfId="0" applyFont="1" applyFill="1" applyBorder="1" applyAlignment="1">
      <alignment vertical="center"/>
    </xf>
    <xf numFmtId="4" fontId="49" fillId="47" borderId="36" xfId="0" applyNumberFormat="1" applyFont="1" applyFill="1" applyBorder="1" applyAlignment="1">
      <alignment horizontal="right" vertical="center"/>
    </xf>
    <xf numFmtId="0" fontId="33" fillId="47" borderId="0" xfId="0" applyFont="1" applyFill="1" applyAlignment="1">
      <alignment horizontal="center" vertical="center"/>
    </xf>
    <xf numFmtId="0" fontId="33" fillId="47" borderId="56" xfId="0" applyFont="1" applyFill="1" applyBorder="1" applyAlignment="1">
      <alignment horizontal="center" vertical="center"/>
    </xf>
    <xf numFmtId="0" fontId="48" fillId="46" borderId="32" xfId="0" applyFont="1" applyFill="1" applyBorder="1" applyAlignment="1">
      <alignment vertical="center" wrapText="1"/>
    </xf>
    <xf numFmtId="4" fontId="48" fillId="47" borderId="11" xfId="0" applyNumberFormat="1" applyFont="1" applyFill="1" applyBorder="1" applyAlignment="1">
      <alignment horizontal="center" vertical="center" wrapText="1"/>
    </xf>
    <xf numFmtId="14" fontId="48" fillId="47" borderId="11" xfId="0" applyNumberFormat="1" applyFont="1" applyFill="1" applyBorder="1" applyAlignment="1">
      <alignment horizontal="center" vertical="center" wrapText="1"/>
    </xf>
    <xf numFmtId="166" fontId="48" fillId="47" borderId="11" xfId="0" applyNumberFormat="1" applyFont="1" applyFill="1" applyBorder="1" applyAlignment="1">
      <alignment horizontal="center" vertical="center" wrapText="1"/>
    </xf>
    <xf numFmtId="14" fontId="48" fillId="47" borderId="63" xfId="0" applyNumberFormat="1" applyFont="1" applyFill="1" applyBorder="1" applyAlignment="1">
      <alignment horizontal="center" vertical="center" wrapText="1"/>
    </xf>
    <xf numFmtId="0" fontId="48" fillId="47" borderId="32" xfId="0" applyFont="1" applyFill="1" applyBorder="1" applyAlignment="1">
      <alignment vertical="center" wrapText="1"/>
    </xf>
    <xf numFmtId="0" fontId="48" fillId="47" borderId="11" xfId="0" applyFont="1" applyFill="1" applyBorder="1" applyAlignment="1">
      <alignment horizontal="center" vertical="center"/>
    </xf>
    <xf numFmtId="0" fontId="48" fillId="47" borderId="11" xfId="0" applyFont="1" applyFill="1" applyBorder="1" applyAlignment="1">
      <alignment horizontal="center" vertical="center" wrapText="1"/>
    </xf>
    <xf numFmtId="0" fontId="48" fillId="47" borderId="63" xfId="0" applyFont="1" applyFill="1" applyBorder="1" applyAlignment="1">
      <alignment horizontal="center" vertical="center"/>
    </xf>
    <xf numFmtId="0" fontId="48" fillId="47" borderId="32" xfId="0" applyFont="1" applyFill="1" applyBorder="1" applyAlignment="1">
      <alignment vertical="center"/>
    </xf>
    <xf numFmtId="0" fontId="50" fillId="47" borderId="32" xfId="0" applyFont="1" applyFill="1" applyBorder="1" applyAlignment="1">
      <alignment vertical="center"/>
    </xf>
    <xf numFmtId="0" fontId="50" fillId="47" borderId="11" xfId="0" applyFont="1" applyFill="1" applyBorder="1" applyAlignment="1">
      <alignment horizontal="center" vertical="center"/>
    </xf>
    <xf numFmtId="0" fontId="50" fillId="47" borderId="63" xfId="0" applyFont="1" applyFill="1" applyBorder="1" applyAlignment="1">
      <alignment horizontal="center" vertical="center"/>
    </xf>
    <xf numFmtId="0" fontId="48" fillId="47" borderId="59" xfId="0" applyFont="1" applyFill="1" applyBorder="1" applyAlignment="1">
      <alignment vertical="center" wrapText="1"/>
    </xf>
    <xf numFmtId="4" fontId="48" fillId="47" borderId="11" xfId="0" applyNumberFormat="1" applyFont="1" applyFill="1" applyBorder="1" applyAlignment="1">
      <alignment horizontal="center" vertical="center"/>
    </xf>
    <xf numFmtId="0" fontId="48" fillId="47" borderId="63" xfId="0" applyFont="1" applyFill="1" applyBorder="1" applyAlignment="1">
      <alignment horizontal="center" vertical="center" wrapText="1"/>
    </xf>
    <xf numFmtId="0" fontId="50" fillId="47" borderId="33" xfId="0" applyFont="1" applyFill="1" applyBorder="1" applyAlignment="1">
      <alignment vertical="center"/>
    </xf>
    <xf numFmtId="0" fontId="50" fillId="47" borderId="34" xfId="0" applyFont="1" applyFill="1" applyBorder="1" applyAlignment="1">
      <alignment horizontal="center" vertical="center"/>
    </xf>
    <xf numFmtId="0" fontId="50" fillId="47" borderId="40" xfId="0" applyFont="1" applyFill="1" applyBorder="1" applyAlignment="1">
      <alignment horizontal="center" vertical="center"/>
    </xf>
    <xf numFmtId="0" fontId="46" fillId="0" borderId="0" xfId="0" applyFont="1"/>
    <xf numFmtId="0" fontId="51" fillId="0" borderId="0" xfId="0" applyFont="1"/>
    <xf numFmtId="0" fontId="52" fillId="0" borderId="0" xfId="0" applyFont="1" applyAlignment="1">
      <alignment vertical="center"/>
    </xf>
    <xf numFmtId="0" fontId="52" fillId="0" borderId="0" xfId="0" applyFont="1" applyAlignment="1">
      <alignment horizontal="center" vertical="center" wrapText="1"/>
    </xf>
    <xf numFmtId="4" fontId="53" fillId="0" borderId="0" xfId="0" applyNumberFormat="1" applyFont="1" applyAlignment="1">
      <alignment vertical="center"/>
    </xf>
    <xf numFmtId="4" fontId="52" fillId="41" borderId="18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52" xfId="0" applyNumberFormat="1" applyFont="1" applyBorder="1" applyAlignment="1" applyProtection="1">
      <alignment horizontal="right" vertical="center" wrapText="1"/>
      <protection locked="0"/>
    </xf>
    <xf numFmtId="4" fontId="53" fillId="0" borderId="24" xfId="0" applyNumberFormat="1" applyFont="1" applyBorder="1" applyAlignment="1" applyProtection="1">
      <alignment horizontal="right" vertical="center" wrapText="1"/>
      <protection locked="0"/>
    </xf>
    <xf numFmtId="4" fontId="53" fillId="0" borderId="26" xfId="0" applyNumberFormat="1" applyFont="1" applyBorder="1" applyAlignment="1" applyProtection="1">
      <alignment horizontal="right" vertical="center" wrapText="1"/>
      <protection locked="0"/>
    </xf>
    <xf numFmtId="4" fontId="54" fillId="41" borderId="19" xfId="0" applyNumberFormat="1" applyFont="1" applyFill="1" applyBorder="1" applyAlignment="1">
      <alignment horizontal="right" vertical="center" wrapText="1"/>
    </xf>
    <xf numFmtId="0" fontId="32" fillId="0" borderId="0" xfId="42" applyFont="1" applyAlignment="1">
      <alignment horizontal="left" vertical="top" wrapText="1"/>
    </xf>
    <xf numFmtId="0" fontId="32" fillId="0" borderId="0" xfId="42" applyFont="1" applyAlignment="1">
      <alignment horizontal="left" vertical="center" wrapText="1"/>
    </xf>
    <xf numFmtId="0" fontId="33" fillId="0" borderId="47" xfId="47" applyFont="1" applyBorder="1" applyAlignment="1">
      <alignment horizontal="center" vertical="center"/>
    </xf>
    <xf numFmtId="0" fontId="33" fillId="0" borderId="20" xfId="47" applyFont="1" applyBorder="1" applyAlignment="1">
      <alignment horizontal="center" vertical="center"/>
    </xf>
    <xf numFmtId="0" fontId="33" fillId="0" borderId="52" xfId="47" applyFont="1" applyBorder="1" applyAlignment="1">
      <alignment horizontal="center" vertical="center"/>
    </xf>
    <xf numFmtId="49" fontId="33" fillId="0" borderId="44" xfId="0" applyNumberFormat="1" applyFont="1" applyBorder="1" applyAlignment="1">
      <alignment horizontal="left" vertical="center" wrapText="1"/>
    </xf>
    <xf numFmtId="49" fontId="33" fillId="0" borderId="34" xfId="0" applyNumberFormat="1" applyFont="1" applyBorder="1" applyAlignment="1">
      <alignment horizontal="left" vertical="center" wrapText="1"/>
    </xf>
    <xf numFmtId="49" fontId="32" fillId="42" borderId="44" xfId="0" applyNumberFormat="1" applyFont="1" applyFill="1" applyBorder="1" applyAlignment="1">
      <alignment horizontal="left" vertical="center"/>
    </xf>
    <xf numFmtId="49" fontId="33" fillId="0" borderId="43" xfId="0" applyNumberFormat="1" applyFont="1" applyBorder="1" applyAlignment="1">
      <alignment horizontal="left" vertical="center" wrapText="1"/>
    </xf>
    <xf numFmtId="0" fontId="33" fillId="0" borderId="29" xfId="0" applyFont="1" applyBorder="1"/>
    <xf numFmtId="0" fontId="33" fillId="0" borderId="30" xfId="0" applyFont="1" applyBorder="1"/>
    <xf numFmtId="0" fontId="32" fillId="0" borderId="0" xfId="0" applyFont="1" applyAlignment="1">
      <alignment horizontal="left"/>
    </xf>
    <xf numFmtId="0" fontId="47" fillId="47" borderId="59" xfId="0" applyFont="1" applyFill="1" applyBorder="1" applyAlignment="1">
      <alignment horizontal="left" vertical="center"/>
    </xf>
    <xf numFmtId="0" fontId="47" fillId="47" borderId="44" xfId="0" applyFont="1" applyFill="1" applyBorder="1" applyAlignment="1">
      <alignment horizontal="left" vertical="center"/>
    </xf>
    <xf numFmtId="0" fontId="47" fillId="47" borderId="25" xfId="0" applyFont="1" applyFill="1" applyBorder="1" applyAlignment="1">
      <alignment horizontal="left" vertical="center"/>
    </xf>
    <xf numFmtId="0" fontId="52" fillId="0" borderId="0" xfId="0" applyFont="1" applyAlignment="1">
      <alignment horizontal="left" vertical="top"/>
    </xf>
    <xf numFmtId="0" fontId="52" fillId="0" borderId="0" xfId="0" applyFont="1" applyAlignment="1">
      <alignment horizontal="left" vertical="center"/>
    </xf>
    <xf numFmtId="4" fontId="54" fillId="44" borderId="60" xfId="0" applyNumberFormat="1" applyFont="1" applyFill="1" applyBorder="1" applyAlignment="1" applyProtection="1">
      <alignment vertical="center" wrapText="1"/>
      <protection locked="0"/>
    </xf>
    <xf numFmtId="4" fontId="53" fillId="0" borderId="57" xfId="0" applyNumberFormat="1" applyFont="1" applyBorder="1" applyAlignment="1" applyProtection="1">
      <alignment vertical="center" wrapText="1"/>
      <protection locked="0"/>
    </xf>
    <xf numFmtId="4" fontId="53" fillId="0" borderId="59" xfId="0" applyNumberFormat="1" applyFont="1" applyBorder="1" applyAlignment="1" applyProtection="1">
      <alignment vertical="center" wrapText="1"/>
      <protection locked="0"/>
    </xf>
    <xf numFmtId="4" fontId="53" fillId="0" borderId="74" xfId="0" applyNumberFormat="1" applyFont="1" applyBorder="1" applyAlignment="1" applyProtection="1">
      <alignment vertical="center" wrapText="1"/>
      <protection locked="0"/>
    </xf>
    <xf numFmtId="0" fontId="32" fillId="0" borderId="0" xfId="42" applyFont="1" applyAlignment="1">
      <alignment horizontal="left" vertical="center"/>
    </xf>
    <xf numFmtId="0" fontId="33" fillId="41" borderId="66" xfId="47" applyFont="1" applyFill="1" applyBorder="1" applyAlignment="1">
      <alignment horizontal="center" vertical="center"/>
    </xf>
    <xf numFmtId="0" fontId="33" fillId="41" borderId="55" xfId="47" applyFont="1" applyFill="1" applyBorder="1" applyAlignment="1">
      <alignment horizontal="center" vertical="center"/>
    </xf>
    <xf numFmtId="0" fontId="32" fillId="41" borderId="66" xfId="47" applyFont="1" applyFill="1" applyBorder="1" applyAlignment="1">
      <alignment horizontal="center" vertical="center"/>
    </xf>
    <xf numFmtId="0" fontId="32" fillId="41" borderId="55" xfId="47" applyFont="1" applyFill="1" applyBorder="1" applyAlignment="1">
      <alignment horizontal="center" vertical="center"/>
    </xf>
    <xf numFmtId="0" fontId="32" fillId="0" borderId="0" xfId="42" applyFont="1" applyAlignment="1">
      <alignment horizontal="left" vertical="top"/>
    </xf>
    <xf numFmtId="0" fontId="33" fillId="0" borderId="98" xfId="0" applyFont="1" applyBorder="1" applyAlignment="1">
      <alignment horizontal="center" vertical="center" wrapText="1"/>
    </xf>
    <xf numFmtId="0" fontId="33" fillId="0" borderId="83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47" fillId="47" borderId="57" xfId="0" applyFont="1" applyFill="1" applyBorder="1" applyAlignment="1">
      <alignment horizontal="left" vertical="center"/>
    </xf>
    <xf numFmtId="0" fontId="47" fillId="47" borderId="42" xfId="0" applyFont="1" applyFill="1" applyBorder="1" applyAlignment="1">
      <alignment horizontal="left" vertical="center"/>
    </xf>
    <xf numFmtId="0" fontId="47" fillId="47" borderId="23" xfId="0" applyFont="1" applyFill="1" applyBorder="1" applyAlignment="1">
      <alignment horizontal="left" vertical="center"/>
    </xf>
    <xf numFmtId="4" fontId="52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54" fillId="41" borderId="18" xfId="0" applyNumberFormat="1" applyFont="1" applyFill="1" applyBorder="1" applyAlignment="1">
      <alignment horizontal="right" vertical="center" wrapText="1"/>
    </xf>
    <xf numFmtId="4" fontId="32" fillId="0" borderId="20" xfId="0" applyNumberFormat="1" applyFont="1" applyBorder="1" applyAlignment="1">
      <alignment wrapText="1"/>
    </xf>
    <xf numFmtId="4" fontId="32" fillId="0" borderId="18" xfId="0" applyNumberFormat="1" applyFont="1" applyBorder="1" applyAlignment="1">
      <alignment wrapText="1"/>
    </xf>
    <xf numFmtId="4" fontId="33" fillId="0" borderId="16" xfId="0" applyNumberFormat="1" applyFont="1" applyBorder="1" applyAlignment="1">
      <alignment wrapText="1"/>
    </xf>
    <xf numFmtId="4" fontId="33" fillId="0" borderId="66" xfId="0" applyNumberFormat="1" applyFont="1" applyBorder="1" applyAlignment="1">
      <alignment wrapText="1"/>
    </xf>
    <xf numFmtId="0" fontId="58" fillId="0" borderId="101" xfId="0" applyFont="1" applyBorder="1" applyAlignment="1">
      <alignment horizontal="right" vertical="center"/>
    </xf>
    <xf numFmtId="4" fontId="58" fillId="0" borderId="101" xfId="0" applyNumberFormat="1" applyFont="1" applyBorder="1" applyAlignment="1">
      <alignment horizontal="right" vertical="center"/>
    </xf>
    <xf numFmtId="0" fontId="58" fillId="0" borderId="143" xfId="0" applyFont="1" applyBorder="1" applyAlignment="1">
      <alignment horizontal="right" vertical="center"/>
    </xf>
    <xf numFmtId="0" fontId="58" fillId="0" borderId="106" xfId="0" applyFont="1" applyBorder="1" applyAlignment="1">
      <alignment horizontal="right" vertical="center"/>
    </xf>
    <xf numFmtId="0" fontId="51" fillId="0" borderId="144" xfId="0" applyFont="1" applyBorder="1"/>
    <xf numFmtId="0" fontId="51" fillId="0" borderId="138" xfId="0" applyFont="1" applyBorder="1"/>
    <xf numFmtId="0" fontId="33" fillId="0" borderId="63" xfId="0" applyFont="1" applyBorder="1" applyAlignment="1">
      <alignment horizontal="center" vertical="center" wrapText="1"/>
    </xf>
    <xf numFmtId="4" fontId="32" fillId="0" borderId="63" xfId="0" applyNumberFormat="1" applyFont="1" applyBorder="1"/>
    <xf numFmtId="4" fontId="33" fillId="0" borderId="63" xfId="0" applyNumberFormat="1" applyFont="1" applyBorder="1"/>
    <xf numFmtId="4" fontId="33" fillId="0" borderId="81" xfId="0" applyNumberFormat="1" applyFont="1" applyBorder="1"/>
    <xf numFmtId="4" fontId="33" fillId="0" borderId="82" xfId="0" applyNumberFormat="1" applyFont="1" applyBorder="1"/>
    <xf numFmtId="4" fontId="33" fillId="0" borderId="40" xfId="0" applyNumberFormat="1" applyFont="1" applyBorder="1"/>
    <xf numFmtId="4" fontId="32" fillId="0" borderId="11" xfId="0" applyNumberFormat="1" applyFont="1" applyBorder="1"/>
    <xf numFmtId="0" fontId="33" fillId="0" borderId="0" xfId="93" applyFont="1"/>
    <xf numFmtId="4" fontId="33" fillId="0" borderId="0" xfId="93" applyNumberFormat="1" applyFont="1"/>
    <xf numFmtId="0" fontId="33" fillId="0" borderId="56" xfId="93" applyFont="1" applyBorder="1"/>
    <xf numFmtId="0" fontId="33" fillId="0" borderId="140" xfId="93" applyFont="1" applyBorder="1"/>
    <xf numFmtId="0" fontId="33" fillId="0" borderId="55" xfId="93" applyFont="1" applyBorder="1"/>
    <xf numFmtId="0" fontId="32" fillId="0" borderId="67" xfId="93" applyFont="1" applyBorder="1"/>
    <xf numFmtId="0" fontId="33" fillId="0" borderId="21" xfId="93" applyFont="1" applyBorder="1"/>
    <xf numFmtId="0" fontId="33" fillId="0" borderId="20" xfId="93" applyFont="1" applyBorder="1"/>
    <xf numFmtId="0" fontId="33" fillId="0" borderId="67" xfId="93" applyFont="1" applyBorder="1"/>
    <xf numFmtId="0" fontId="32" fillId="0" borderId="20" xfId="93" applyFont="1" applyBorder="1"/>
    <xf numFmtId="0" fontId="33" fillId="0" borderId="58" xfId="93" applyFont="1" applyBorder="1"/>
    <xf numFmtId="0" fontId="33" fillId="0" borderId="53" xfId="93" applyFont="1" applyBorder="1"/>
    <xf numFmtId="0" fontId="33" fillId="0" borderId="31" xfId="93" applyFont="1" applyBorder="1"/>
    <xf numFmtId="0" fontId="33" fillId="0" borderId="68" xfId="93" applyFont="1" applyBorder="1"/>
    <xf numFmtId="0" fontId="33" fillId="0" borderId="48" xfId="93" applyFont="1" applyBorder="1"/>
    <xf numFmtId="0" fontId="33" fillId="0" borderId="49" xfId="93" applyFont="1" applyBorder="1"/>
    <xf numFmtId="0" fontId="33" fillId="0" borderId="141" xfId="93" applyFont="1" applyBorder="1"/>
    <xf numFmtId="49" fontId="32" fillId="0" borderId="67" xfId="93" applyNumberFormat="1" applyFont="1" applyBorder="1"/>
    <xf numFmtId="0" fontId="33" fillId="0" borderId="86" xfId="93" applyFont="1" applyBorder="1"/>
    <xf numFmtId="0" fontId="33" fillId="0" borderId="14" xfId="93" applyFont="1" applyBorder="1"/>
    <xf numFmtId="0" fontId="33" fillId="0" borderId="13" xfId="93" applyFont="1" applyBorder="1"/>
    <xf numFmtId="0" fontId="33" fillId="0" borderId="35" xfId="93" applyFont="1" applyBorder="1"/>
    <xf numFmtId="0" fontId="33" fillId="0" borderId="66" xfId="93" applyFont="1" applyBorder="1" applyAlignment="1">
      <alignment horizontal="center" wrapText="1"/>
    </xf>
    <xf numFmtId="0" fontId="33" fillId="0" borderId="142" xfId="93" applyFont="1" applyBorder="1"/>
    <xf numFmtId="0" fontId="33" fillId="0" borderId="66" xfId="93" applyFont="1" applyBorder="1"/>
    <xf numFmtId="0" fontId="33" fillId="0" borderId="86" xfId="93" applyFont="1" applyBorder="1" applyAlignment="1">
      <alignment horizontal="center" vertical="center"/>
    </xf>
    <xf numFmtId="0" fontId="33" fillId="0" borderId="14" xfId="93" applyFont="1" applyBorder="1" applyAlignment="1">
      <alignment horizontal="center" vertical="center"/>
    </xf>
    <xf numFmtId="0" fontId="33" fillId="0" borderId="13" xfId="93" applyFont="1" applyBorder="1" applyAlignment="1">
      <alignment horizontal="center" vertical="center"/>
    </xf>
    <xf numFmtId="0" fontId="33" fillId="0" borderId="0" xfId="93" applyFont="1" applyAlignment="1">
      <alignment horizontal="center" vertical="center"/>
    </xf>
    <xf numFmtId="0" fontId="32" fillId="0" borderId="66" xfId="93" applyFont="1" applyBorder="1" applyAlignment="1">
      <alignment horizontal="center" vertical="center" wrapText="1"/>
    </xf>
    <xf numFmtId="0" fontId="32" fillId="0" borderId="0" xfId="93" applyFont="1" applyAlignment="1">
      <alignment horizontal="center" vertical="center" wrapText="1"/>
    </xf>
    <xf numFmtId="4" fontId="33" fillId="0" borderId="0" xfId="93" applyNumberFormat="1" applyFont="1" applyAlignment="1">
      <alignment horizontal="center" vertical="center"/>
    </xf>
    <xf numFmtId="0" fontId="33" fillId="0" borderId="30" xfId="93" applyFont="1" applyBorder="1"/>
    <xf numFmtId="0" fontId="33" fillId="0" borderId="11" xfId="93" applyFont="1" applyBorder="1"/>
    <xf numFmtId="0" fontId="33" fillId="0" borderId="81" xfId="93" applyFont="1" applyBorder="1" applyAlignment="1">
      <alignment horizontal="right"/>
    </xf>
    <xf numFmtId="0" fontId="33" fillId="0" borderId="81" xfId="93" applyFont="1" applyBorder="1"/>
    <xf numFmtId="0" fontId="32" fillId="0" borderId="57" xfId="93" applyFont="1" applyBorder="1"/>
    <xf numFmtId="0" fontId="32" fillId="0" borderId="42" xfId="93" applyFont="1" applyBorder="1"/>
    <xf numFmtId="0" fontId="32" fillId="0" borderId="23" xfId="93" applyFont="1" applyBorder="1"/>
    <xf numFmtId="0" fontId="32" fillId="0" borderId="56" xfId="93" applyFont="1" applyBorder="1"/>
    <xf numFmtId="4" fontId="32" fillId="0" borderId="65" xfId="93" applyNumberFormat="1" applyFont="1" applyBorder="1" applyAlignment="1">
      <alignment horizontal="right"/>
    </xf>
    <xf numFmtId="0" fontId="32" fillId="0" borderId="0" xfId="93" applyFont="1"/>
    <xf numFmtId="4" fontId="32" fillId="0" borderId="0" xfId="93" applyNumberFormat="1" applyFont="1"/>
    <xf numFmtId="4" fontId="33" fillId="0" borderId="63" xfId="93" applyNumberFormat="1" applyFont="1" applyBorder="1" applyAlignment="1">
      <alignment horizontal="right"/>
    </xf>
    <xf numFmtId="4" fontId="33" fillId="0" borderId="11" xfId="93" applyNumberFormat="1" applyFont="1" applyBorder="1"/>
    <xf numFmtId="0" fontId="33" fillId="0" borderId="58" xfId="93" applyFont="1" applyBorder="1" applyAlignment="1">
      <alignment vertical="top"/>
    </xf>
    <xf numFmtId="0" fontId="33" fillId="47" borderId="53" xfId="93" applyFont="1" applyFill="1" applyBorder="1"/>
    <xf numFmtId="0" fontId="33" fillId="47" borderId="31" xfId="93" applyFont="1" applyFill="1" applyBorder="1"/>
    <xf numFmtId="0" fontId="33" fillId="47" borderId="0" xfId="93" applyFont="1" applyFill="1"/>
    <xf numFmtId="4" fontId="33" fillId="47" borderId="63" xfId="93" applyNumberFormat="1" applyFont="1" applyFill="1" applyBorder="1" applyAlignment="1">
      <alignment horizontal="right"/>
    </xf>
    <xf numFmtId="4" fontId="33" fillId="47" borderId="11" xfId="93" applyNumberFormat="1" applyFont="1" applyFill="1" applyBorder="1"/>
    <xf numFmtId="0" fontId="32" fillId="0" borderId="59" xfId="93" applyFont="1" applyBorder="1" applyAlignment="1">
      <alignment wrapText="1"/>
    </xf>
    <xf numFmtId="0" fontId="32" fillId="47" borderId="0" xfId="93" applyFont="1" applyFill="1"/>
    <xf numFmtId="4" fontId="32" fillId="47" borderId="63" xfId="93" applyNumberFormat="1" applyFont="1" applyFill="1" applyBorder="1" applyAlignment="1">
      <alignment horizontal="right"/>
    </xf>
    <xf numFmtId="0" fontId="33" fillId="47" borderId="21" xfId="93" applyFont="1" applyFill="1" applyBorder="1"/>
    <xf numFmtId="0" fontId="33" fillId="0" borderId="59" xfId="93" applyFont="1" applyBorder="1"/>
    <xf numFmtId="0" fontId="33" fillId="47" borderId="44" xfId="93" applyFont="1" applyFill="1" applyBorder="1"/>
    <xf numFmtId="0" fontId="33" fillId="47" borderId="25" xfId="93" applyFont="1" applyFill="1" applyBorder="1"/>
    <xf numFmtId="0" fontId="32" fillId="0" borderId="58" xfId="93" applyFont="1" applyBorder="1"/>
    <xf numFmtId="0" fontId="32" fillId="0" borderId="53" xfId="93" applyFont="1" applyBorder="1"/>
    <xf numFmtId="0" fontId="32" fillId="0" borderId="31" xfId="93" applyFont="1" applyBorder="1"/>
    <xf numFmtId="4" fontId="32" fillId="0" borderId="63" xfId="93" applyNumberFormat="1" applyFont="1" applyBorder="1" applyAlignment="1">
      <alignment horizontal="right"/>
    </xf>
    <xf numFmtId="4" fontId="32" fillId="0" borderId="11" xfId="93" applyNumberFormat="1" applyFont="1" applyBorder="1"/>
    <xf numFmtId="0" fontId="32" fillId="0" borderId="21" xfId="93" applyFont="1" applyBorder="1"/>
    <xf numFmtId="4" fontId="32" fillId="0" borderId="82" xfId="93" applyNumberFormat="1" applyFont="1" applyBorder="1" applyAlignment="1">
      <alignment horizontal="right"/>
    </xf>
    <xf numFmtId="4" fontId="32" fillId="0" borderId="81" xfId="93" applyNumberFormat="1" applyFont="1" applyBorder="1"/>
    <xf numFmtId="0" fontId="32" fillId="0" borderId="60" xfId="93" applyFont="1" applyBorder="1"/>
    <xf numFmtId="0" fontId="32" fillId="0" borderId="41" xfId="93" applyFont="1" applyBorder="1"/>
    <xf numFmtId="0" fontId="32" fillId="0" borderId="19" xfId="93" applyFont="1" applyBorder="1"/>
    <xf numFmtId="4" fontId="32" fillId="0" borderId="80" xfId="93" applyNumberFormat="1" applyFont="1" applyBorder="1" applyAlignment="1">
      <alignment horizontal="right"/>
    </xf>
    <xf numFmtId="4" fontId="32" fillId="0" borderId="71" xfId="93" applyNumberFormat="1" applyFont="1" applyBorder="1"/>
    <xf numFmtId="0" fontId="59" fillId="0" borderId="0" xfId="93" applyFont="1"/>
    <xf numFmtId="0" fontId="33" fillId="0" borderId="0" xfId="93" applyFont="1" applyAlignment="1">
      <alignment horizontal="center"/>
    </xf>
    <xf numFmtId="0" fontId="33" fillId="0" borderId="0" xfId="93" applyFont="1" applyAlignment="1">
      <alignment horizontal="left"/>
    </xf>
    <xf numFmtId="0" fontId="44" fillId="0" borderId="0" xfId="93" applyFont="1"/>
    <xf numFmtId="0" fontId="33" fillId="0" borderId="0" xfId="93" applyFont="1" applyAlignment="1">
      <alignment horizontal="right"/>
    </xf>
    <xf numFmtId="0" fontId="52" fillId="0" borderId="60" xfId="40" applyFont="1" applyBorder="1" applyAlignment="1" applyProtection="1">
      <alignment horizontal="center" vertical="center" wrapText="1"/>
      <protection locked="0" hidden="1"/>
    </xf>
    <xf numFmtId="0" fontId="52" fillId="0" borderId="18" xfId="40" applyFont="1" applyBorder="1" applyAlignment="1" applyProtection="1">
      <alignment horizontal="center" vertical="top" wrapText="1"/>
      <protection locked="0" hidden="1"/>
    </xf>
    <xf numFmtId="0" fontId="52" fillId="42" borderId="18" xfId="40" applyFont="1" applyFill="1" applyBorder="1" applyAlignment="1" applyProtection="1">
      <alignment horizontal="center" vertical="top" wrapText="1"/>
      <protection locked="0" hidden="1"/>
    </xf>
    <xf numFmtId="0" fontId="52" fillId="42" borderId="18" xfId="40" applyFont="1" applyFill="1" applyBorder="1" applyAlignment="1" applyProtection="1">
      <alignment horizontal="center" vertical="center" wrapText="1"/>
      <protection locked="0" hidden="1"/>
    </xf>
    <xf numFmtId="0" fontId="52" fillId="42" borderId="19" xfId="40" applyFont="1" applyFill="1" applyBorder="1" applyAlignment="1" applyProtection="1">
      <alignment horizontal="center" vertical="top" wrapText="1"/>
      <protection locked="0" hidden="1"/>
    </xf>
    <xf numFmtId="0" fontId="52" fillId="0" borderId="58" xfId="40" applyFont="1" applyBorder="1" applyAlignment="1" applyProtection="1">
      <alignment wrapText="1"/>
      <protection locked="0" hidden="1"/>
    </xf>
    <xf numFmtId="4" fontId="52" fillId="42" borderId="52" xfId="40" applyNumberFormat="1" applyFont="1" applyFill="1" applyBorder="1" applyAlignment="1" applyProtection="1">
      <alignment vertical="center" wrapText="1"/>
      <protection locked="0" hidden="1"/>
    </xf>
    <xf numFmtId="0" fontId="52" fillId="42" borderId="22" xfId="40" applyFont="1" applyFill="1" applyBorder="1" applyAlignment="1" applyProtection="1">
      <alignment wrapText="1"/>
      <protection locked="0" hidden="1"/>
    </xf>
    <xf numFmtId="4" fontId="52" fillId="42" borderId="23" xfId="40" applyNumberFormat="1" applyFont="1" applyFill="1" applyBorder="1" applyAlignment="1" applyProtection="1">
      <alignment vertical="center" wrapText="1"/>
      <protection locked="0" hidden="1"/>
    </xf>
    <xf numFmtId="0" fontId="52" fillId="0" borderId="68" xfId="40" applyFont="1" applyBorder="1" applyAlignment="1" applyProtection="1">
      <alignment wrapText="1"/>
      <protection locked="0" hidden="1"/>
    </xf>
    <xf numFmtId="4" fontId="52" fillId="48" borderId="47" xfId="40" applyNumberFormat="1" applyFont="1" applyFill="1" applyBorder="1" applyAlignment="1" applyProtection="1">
      <alignment vertical="center" wrapText="1"/>
      <protection locked="0" hidden="1"/>
    </xf>
    <xf numFmtId="0" fontId="52" fillId="42" borderId="47" xfId="40" applyFont="1" applyFill="1" applyBorder="1" applyAlignment="1" applyProtection="1">
      <alignment wrapText="1"/>
      <protection locked="0" hidden="1"/>
    </xf>
    <xf numFmtId="4" fontId="52" fillId="48" borderId="49" xfId="40" applyNumberFormat="1" applyFont="1" applyFill="1" applyBorder="1" applyAlignment="1" applyProtection="1">
      <alignment vertical="center" wrapText="1"/>
      <protection locked="0" hidden="1"/>
    </xf>
    <xf numFmtId="0" fontId="52" fillId="0" borderId="59" xfId="40" applyFont="1" applyBorder="1" applyAlignment="1" applyProtection="1">
      <alignment wrapText="1"/>
      <protection locked="0" hidden="1"/>
    </xf>
    <xf numFmtId="4" fontId="52" fillId="42" borderId="24" xfId="40" applyNumberFormat="1" applyFont="1" applyFill="1" applyBorder="1" applyAlignment="1" applyProtection="1">
      <alignment vertical="center" wrapText="1"/>
      <protection locked="0" hidden="1"/>
    </xf>
    <xf numFmtId="0" fontId="52" fillId="42" borderId="24" xfId="40" applyFont="1" applyFill="1" applyBorder="1" applyAlignment="1" applyProtection="1">
      <alignment wrapText="1"/>
      <protection locked="0" hidden="1"/>
    </xf>
    <xf numFmtId="0" fontId="51" fillId="42" borderId="52" xfId="40" applyFont="1" applyFill="1" applyBorder="1" applyAlignment="1" applyProtection="1">
      <alignment wrapText="1"/>
      <protection locked="0" hidden="1"/>
    </xf>
    <xf numFmtId="4" fontId="51" fillId="48" borderId="49" xfId="40" applyNumberFormat="1" applyFont="1" applyFill="1" applyBorder="1" applyAlignment="1" applyProtection="1">
      <alignment vertical="center" wrapText="1"/>
      <protection locked="0" hidden="1"/>
    </xf>
    <xf numFmtId="0" fontId="51" fillId="0" borderId="59" xfId="40" applyFont="1" applyBorder="1" applyAlignment="1" applyProtection="1">
      <alignment wrapText="1"/>
      <protection locked="0" hidden="1"/>
    </xf>
    <xf numFmtId="4" fontId="51" fillId="48" borderId="47" xfId="40" applyNumberFormat="1" applyFont="1" applyFill="1" applyBorder="1" applyAlignment="1" applyProtection="1">
      <alignment vertical="center" wrapText="1"/>
      <protection locked="0" hidden="1"/>
    </xf>
    <xf numFmtId="0" fontId="51" fillId="42" borderId="24" xfId="40" applyFont="1" applyFill="1" applyBorder="1" applyAlignment="1" applyProtection="1">
      <alignment wrapText="1"/>
      <protection locked="0" hidden="1"/>
    </xf>
    <xf numFmtId="0" fontId="51" fillId="0" borderId="68" xfId="40" applyFont="1" applyBorder="1" applyAlignment="1" applyProtection="1">
      <alignment wrapText="1"/>
      <protection locked="0" hidden="1"/>
    </xf>
    <xf numFmtId="0" fontId="52" fillId="42" borderId="47" xfId="40" applyFont="1" applyFill="1" applyBorder="1" applyAlignment="1" applyProtection="1">
      <alignment vertical="center" wrapText="1"/>
      <protection locked="0" hidden="1"/>
    </xf>
    <xf numFmtId="4" fontId="52" fillId="42" borderId="49" xfId="40" applyNumberFormat="1" applyFont="1" applyFill="1" applyBorder="1" applyAlignment="1" applyProtection="1">
      <alignment vertical="center" wrapText="1"/>
      <protection locked="0" hidden="1"/>
    </xf>
    <xf numFmtId="4" fontId="52" fillId="42" borderId="47" xfId="40" applyNumberFormat="1" applyFont="1" applyFill="1" applyBorder="1" applyAlignment="1" applyProtection="1">
      <alignment vertical="center" wrapText="1"/>
      <protection locked="0" hidden="1"/>
    </xf>
    <xf numFmtId="0" fontId="51" fillId="0" borderId="47" xfId="40" applyFont="1" applyBorder="1" applyAlignment="1" applyProtection="1">
      <alignment wrapText="1"/>
      <protection locked="0" hidden="1"/>
    </xf>
    <xf numFmtId="0" fontId="51" fillId="0" borderId="24" xfId="40" applyFont="1" applyBorder="1" applyAlignment="1" applyProtection="1">
      <alignment wrapText="1"/>
      <protection locked="0" hidden="1"/>
    </xf>
    <xf numFmtId="0" fontId="51" fillId="0" borderId="20" xfId="40" applyFont="1" applyBorder="1" applyAlignment="1">
      <alignment wrapText="1"/>
    </xf>
    <xf numFmtId="0" fontId="51" fillId="0" borderId="47" xfId="40" applyFont="1" applyBorder="1" applyAlignment="1">
      <alignment wrapText="1"/>
    </xf>
    <xf numFmtId="0" fontId="51" fillId="0" borderId="24" xfId="40" applyFont="1" applyBorder="1" applyAlignment="1">
      <alignment wrapText="1"/>
    </xf>
    <xf numFmtId="0" fontId="52" fillId="0" borderId="67" xfId="40" applyFont="1" applyBorder="1" applyAlignment="1">
      <alignment horizontal="left" wrapText="1"/>
    </xf>
    <xf numFmtId="4" fontId="52" fillId="42" borderId="20" xfId="40" applyNumberFormat="1" applyFont="1" applyFill="1" applyBorder="1" applyAlignment="1">
      <alignment vertical="center" wrapText="1"/>
    </xf>
    <xf numFmtId="0" fontId="52" fillId="0" borderId="68" xfId="40" applyFont="1" applyBorder="1" applyAlignment="1">
      <alignment horizontal="left" wrapText="1"/>
    </xf>
    <xf numFmtId="4" fontId="52" fillId="42" borderId="47" xfId="40" applyNumberFormat="1" applyFont="1" applyFill="1" applyBorder="1" applyAlignment="1">
      <alignment vertical="center" wrapText="1"/>
    </xf>
    <xf numFmtId="0" fontId="51" fillId="42" borderId="47" xfId="40" applyFont="1" applyFill="1" applyBorder="1" applyAlignment="1">
      <alignment wrapText="1"/>
    </xf>
    <xf numFmtId="4" fontId="51" fillId="49" borderId="47" xfId="40" applyNumberFormat="1" applyFont="1" applyFill="1" applyBorder="1" applyAlignment="1">
      <alignment vertical="center" wrapText="1"/>
    </xf>
    <xf numFmtId="0" fontId="51" fillId="0" borderId="68" xfId="40" applyFont="1" applyBorder="1" applyAlignment="1">
      <alignment horizontal="left" wrapText="1"/>
    </xf>
    <xf numFmtId="0" fontId="51" fillId="0" borderId="59" xfId="40" applyFont="1" applyBorder="1" applyAlignment="1">
      <alignment horizontal="left" wrapText="1"/>
    </xf>
    <xf numFmtId="0" fontId="51" fillId="0" borderId="67" xfId="40" applyFont="1" applyBorder="1" applyAlignment="1">
      <alignment wrapText="1"/>
    </xf>
    <xf numFmtId="0" fontId="52" fillId="42" borderId="47" xfId="40" applyFont="1" applyFill="1" applyBorder="1" applyAlignment="1">
      <alignment wrapText="1"/>
    </xf>
    <xf numFmtId="0" fontId="51" fillId="0" borderId="68" xfId="40" applyFont="1" applyBorder="1" applyAlignment="1">
      <alignment wrapText="1"/>
    </xf>
    <xf numFmtId="4" fontId="52" fillId="42" borderId="49" xfId="40" applyNumberFormat="1" applyFont="1" applyFill="1" applyBorder="1" applyAlignment="1">
      <alignment vertical="center" wrapText="1"/>
    </xf>
    <xf numFmtId="0" fontId="52" fillId="0" borderId="68" xfId="40" applyFont="1" applyBorder="1" applyAlignment="1">
      <alignment wrapText="1"/>
    </xf>
    <xf numFmtId="4" fontId="52" fillId="48" borderId="25" xfId="40" applyNumberFormat="1" applyFont="1" applyFill="1" applyBorder="1" applyAlignment="1" applyProtection="1">
      <alignment vertical="center" wrapText="1"/>
      <protection locked="0" hidden="1"/>
    </xf>
    <xf numFmtId="0" fontId="51" fillId="0" borderId="25" xfId="40" applyFont="1" applyBorder="1" applyAlignment="1">
      <alignment wrapText="1"/>
    </xf>
    <xf numFmtId="0" fontId="52" fillId="0" borderId="59" xfId="40" applyFont="1" applyBorder="1" applyAlignment="1">
      <alignment wrapText="1"/>
    </xf>
    <xf numFmtId="4" fontId="52" fillId="42" borderId="24" xfId="40" applyNumberFormat="1" applyFont="1" applyFill="1" applyBorder="1" applyAlignment="1">
      <alignment wrapText="1"/>
    </xf>
    <xf numFmtId="0" fontId="52" fillId="42" borderId="24" xfId="40" applyFont="1" applyFill="1" applyBorder="1" applyAlignment="1">
      <alignment wrapText="1"/>
    </xf>
    <xf numFmtId="4" fontId="52" fillId="42" borderId="25" xfId="40" applyNumberFormat="1" applyFont="1" applyFill="1" applyBorder="1" applyAlignment="1" applyProtection="1">
      <alignment vertical="center" wrapText="1"/>
      <protection locked="0" hidden="1"/>
    </xf>
    <xf numFmtId="0" fontId="51" fillId="42" borderId="24" xfId="40" applyFont="1" applyFill="1" applyBorder="1" applyAlignment="1">
      <alignment wrapText="1"/>
    </xf>
    <xf numFmtId="4" fontId="51" fillId="42" borderId="25" xfId="40" applyNumberFormat="1" applyFont="1" applyFill="1" applyBorder="1" applyAlignment="1">
      <alignment vertical="center" wrapText="1"/>
    </xf>
    <xf numFmtId="4" fontId="51" fillId="48" borderId="47" xfId="40" applyNumberFormat="1" applyFont="1" applyFill="1" applyBorder="1" applyAlignment="1">
      <alignment vertical="center" wrapText="1"/>
    </xf>
    <xf numFmtId="4" fontId="51" fillId="42" borderId="49" xfId="40" applyNumberFormat="1" applyFont="1" applyFill="1" applyBorder="1" applyAlignment="1">
      <alignment vertical="center" wrapText="1"/>
    </xf>
    <xf numFmtId="0" fontId="51" fillId="42" borderId="26" xfId="40" applyFont="1" applyFill="1" applyBorder="1" applyAlignment="1">
      <alignment wrapText="1"/>
    </xf>
    <xf numFmtId="4" fontId="51" fillId="42" borderId="27" xfId="40" applyNumberFormat="1" applyFont="1" applyFill="1" applyBorder="1" applyAlignment="1">
      <alignment vertical="center" wrapText="1"/>
    </xf>
    <xf numFmtId="0" fontId="52" fillId="0" borderId="60" xfId="40" applyFont="1" applyBorder="1" applyAlignment="1">
      <alignment vertical="center" wrapText="1"/>
    </xf>
    <xf numFmtId="4" fontId="52" fillId="42" borderId="18" xfId="40" applyNumberFormat="1" applyFont="1" applyFill="1" applyBorder="1" applyAlignment="1">
      <alignment vertical="center" wrapText="1"/>
    </xf>
    <xf numFmtId="0" fontId="52" fillId="42" borderId="18" xfId="40" applyFont="1" applyFill="1" applyBorder="1" applyAlignment="1">
      <alignment vertical="center" wrapText="1"/>
    </xf>
    <xf numFmtId="4" fontId="52" fillId="42" borderId="19" xfId="40" applyNumberFormat="1" applyFont="1" applyFill="1" applyBorder="1" applyAlignment="1">
      <alignment vertical="center" wrapText="1"/>
    </xf>
    <xf numFmtId="0" fontId="52" fillId="0" borderId="0" xfId="40" applyFont="1"/>
    <xf numFmtId="0" fontId="51" fillId="0" borderId="0" xfId="40" applyFont="1"/>
    <xf numFmtId="0" fontId="51" fillId="42" borderId="0" xfId="40" applyFont="1" applyFill="1"/>
    <xf numFmtId="0" fontId="52" fillId="42" borderId="0" xfId="40" applyFont="1" applyFill="1"/>
    <xf numFmtId="0" fontId="51" fillId="0" borderId="73" xfId="40" applyFont="1" applyBorder="1" applyProtection="1">
      <protection locked="0" hidden="1"/>
    </xf>
    <xf numFmtId="0" fontId="51" fillId="0" borderId="69" xfId="40" applyFont="1" applyBorder="1" applyProtection="1">
      <protection locked="0" hidden="1"/>
    </xf>
    <xf numFmtId="0" fontId="51" fillId="42" borderId="73" xfId="40" applyFont="1" applyFill="1" applyBorder="1" applyProtection="1">
      <protection locked="0" hidden="1"/>
    </xf>
    <xf numFmtId="0" fontId="51" fillId="42" borderId="69" xfId="40" applyFont="1" applyFill="1" applyBorder="1" applyProtection="1">
      <protection locked="0" hidden="1"/>
    </xf>
    <xf numFmtId="0" fontId="51" fillId="0" borderId="67" xfId="40" applyFont="1" applyBorder="1" applyProtection="1">
      <protection locked="0" hidden="1"/>
    </xf>
    <xf numFmtId="0" fontId="51" fillId="0" borderId="21" xfId="40" applyFont="1" applyBorder="1" applyProtection="1">
      <protection locked="0" hidden="1"/>
    </xf>
    <xf numFmtId="0" fontId="52" fillId="42" borderId="67" xfId="40" applyFont="1" applyFill="1" applyBorder="1" applyAlignment="1" applyProtection="1">
      <alignment horizontal="left"/>
      <protection locked="0" hidden="1"/>
    </xf>
    <xf numFmtId="0" fontId="52" fillId="42" borderId="21" xfId="40" applyFont="1" applyFill="1" applyBorder="1" applyProtection="1">
      <protection locked="0" hidden="1"/>
    </xf>
    <xf numFmtId="0" fontId="52" fillId="0" borderId="67" xfId="40" applyFont="1" applyBorder="1" applyProtection="1">
      <protection locked="0" hidden="1"/>
    </xf>
    <xf numFmtId="0" fontId="52" fillId="0" borderId="21" xfId="40" applyFont="1" applyBorder="1" applyProtection="1">
      <protection locked="0" hidden="1"/>
    </xf>
    <xf numFmtId="0" fontId="51" fillId="42" borderId="31" xfId="40" applyFont="1" applyFill="1" applyBorder="1" applyProtection="1">
      <protection locked="0" hidden="1"/>
    </xf>
    <xf numFmtId="0" fontId="52" fillId="0" borderId="58" xfId="40" applyFont="1" applyBorder="1"/>
    <xf numFmtId="0" fontId="52" fillId="0" borderId="31" xfId="40" applyFont="1" applyBorder="1" applyProtection="1">
      <protection locked="0" hidden="1"/>
    </xf>
    <xf numFmtId="0" fontId="51" fillId="42" borderId="67" xfId="40" applyFont="1" applyFill="1" applyBorder="1" applyProtection="1">
      <protection locked="0" hidden="1"/>
    </xf>
    <xf numFmtId="0" fontId="51" fillId="42" borderId="21" xfId="40" applyFont="1" applyFill="1" applyBorder="1" applyProtection="1">
      <protection locked="0" hidden="1"/>
    </xf>
    <xf numFmtId="0" fontId="51" fillId="42" borderId="0" xfId="40" applyFont="1" applyFill="1" applyProtection="1">
      <protection locked="0" hidden="1"/>
    </xf>
    <xf numFmtId="49" fontId="52" fillId="0" borderId="86" xfId="40" applyNumberFormat="1" applyFont="1" applyBorder="1" applyAlignment="1" applyProtection="1">
      <alignment horizontal="center"/>
      <protection locked="0" hidden="1"/>
    </xf>
    <xf numFmtId="0" fontId="51" fillId="0" borderId="13" xfId="40" applyFont="1" applyBorder="1" applyProtection="1">
      <protection locked="0" hidden="1"/>
    </xf>
    <xf numFmtId="0" fontId="51" fillId="42" borderId="86" xfId="40" applyFont="1" applyFill="1" applyBorder="1" applyProtection="1">
      <protection locked="0" hidden="1"/>
    </xf>
    <xf numFmtId="0" fontId="51" fillId="42" borderId="13" xfId="40" applyFont="1" applyFill="1" applyBorder="1" applyProtection="1">
      <protection locked="0" hidden="1"/>
    </xf>
    <xf numFmtId="0" fontId="51" fillId="0" borderId="0" xfId="40" applyFont="1" applyProtection="1">
      <protection locked="0" hidden="1"/>
    </xf>
    <xf numFmtId="0" fontId="51" fillId="0" borderId="0" xfId="40" applyFont="1" applyAlignment="1">
      <alignment wrapText="1"/>
    </xf>
    <xf numFmtId="0" fontId="51" fillId="47" borderId="0" xfId="40" applyFont="1" applyFill="1" applyAlignment="1">
      <alignment wrapText="1"/>
    </xf>
    <xf numFmtId="0" fontId="52" fillId="0" borderId="0" xfId="40" applyFont="1" applyAlignment="1">
      <alignment wrapText="1"/>
    </xf>
    <xf numFmtId="4" fontId="51" fillId="0" borderId="0" xfId="40" applyNumberFormat="1" applyFont="1" applyAlignment="1">
      <alignment wrapText="1"/>
    </xf>
    <xf numFmtId="0" fontId="51" fillId="0" borderId="53" xfId="40" applyFont="1" applyBorder="1"/>
    <xf numFmtId="0" fontId="51" fillId="0" borderId="0" xfId="40" applyFont="1" applyProtection="1">
      <protection locked="0"/>
    </xf>
    <xf numFmtId="14" fontId="51" fillId="0" borderId="53" xfId="40" applyNumberFormat="1" applyFont="1" applyBorder="1" applyAlignment="1" applyProtection="1">
      <alignment horizontal="center"/>
      <protection locked="0"/>
    </xf>
    <xf numFmtId="0" fontId="52" fillId="0" borderId="0" xfId="40" applyFont="1" applyProtection="1">
      <protection locked="0"/>
    </xf>
    <xf numFmtId="0" fontId="51" fillId="0" borderId="0" xfId="93" applyFont="1"/>
    <xf numFmtId="0" fontId="52" fillId="0" borderId="0" xfId="40" applyFont="1" applyAlignment="1">
      <alignment horizontal="right"/>
    </xf>
    <xf numFmtId="4" fontId="51" fillId="0" borderId="0" xfId="40" applyNumberFormat="1" applyFont="1"/>
    <xf numFmtId="0" fontId="33" fillId="0" borderId="66" xfId="93" applyFont="1" applyBorder="1" applyAlignment="1">
      <alignment horizontal="center"/>
    </xf>
    <xf numFmtId="0" fontId="32" fillId="0" borderId="66" xfId="93" applyFont="1" applyBorder="1" applyAlignment="1">
      <alignment horizontal="center" wrapText="1"/>
    </xf>
    <xf numFmtId="0" fontId="32" fillId="0" borderId="0" xfId="93" applyFont="1" applyAlignment="1">
      <alignment horizontal="center" wrapText="1"/>
    </xf>
    <xf numFmtId="0" fontId="32" fillId="0" borderId="61" xfId="93" applyFont="1" applyBorder="1"/>
    <xf numFmtId="0" fontId="32" fillId="0" borderId="11" xfId="93" applyFont="1" applyBorder="1"/>
    <xf numFmtId="0" fontId="33" fillId="0" borderId="44" xfId="93" applyFont="1" applyBorder="1"/>
    <xf numFmtId="0" fontId="33" fillId="0" borderId="25" xfId="93" applyFont="1" applyBorder="1"/>
    <xf numFmtId="0" fontId="32" fillId="0" borderId="14" xfId="93" applyFont="1" applyBorder="1"/>
    <xf numFmtId="4" fontId="33" fillId="0" borderId="40" xfId="93" applyNumberFormat="1" applyFont="1" applyBorder="1" applyAlignment="1">
      <alignment horizontal="right"/>
    </xf>
    <xf numFmtId="0" fontId="33" fillId="0" borderId="34" xfId="93" applyFont="1" applyBorder="1"/>
    <xf numFmtId="4" fontId="32" fillId="0" borderId="18" xfId="93" applyNumberFormat="1" applyFont="1" applyBorder="1" applyAlignment="1">
      <alignment horizontal="right"/>
    </xf>
    <xf numFmtId="0" fontId="32" fillId="0" borderId="0" xfId="93" applyFont="1" applyAlignment="1">
      <alignment horizontal="right"/>
    </xf>
    <xf numFmtId="4" fontId="32" fillId="0" borderId="0" xfId="93" applyNumberFormat="1" applyFont="1" applyAlignment="1">
      <alignment horizontal="right"/>
    </xf>
    <xf numFmtId="2" fontId="33" fillId="0" borderId="0" xfId="93" applyNumberFormat="1" applyFont="1"/>
    <xf numFmtId="4" fontId="31" fillId="0" borderId="0" xfId="0" applyNumberFormat="1" applyFont="1" applyAlignment="1">
      <alignment vertical="center"/>
    </xf>
    <xf numFmtId="0" fontId="31" fillId="0" borderId="103" xfId="0" applyFont="1" applyBorder="1" applyAlignment="1">
      <alignment wrapText="1"/>
    </xf>
    <xf numFmtId="4" fontId="47" fillId="0" borderId="101" xfId="0" applyNumberFormat="1" applyFont="1" applyBorder="1" applyAlignment="1">
      <alignment horizontal="right"/>
    </xf>
    <xf numFmtId="4" fontId="47" fillId="0" borderId="102" xfId="0" applyNumberFormat="1" applyFont="1" applyBorder="1" applyAlignment="1">
      <alignment horizontal="right"/>
    </xf>
    <xf numFmtId="0" fontId="47" fillId="0" borderId="103" xfId="0" applyFont="1" applyBorder="1"/>
    <xf numFmtId="0" fontId="48" fillId="0" borderId="103" xfId="0" applyFont="1" applyBorder="1"/>
    <xf numFmtId="2" fontId="48" fillId="0" borderId="101" xfId="0" applyNumberFormat="1" applyFont="1" applyBorder="1" applyAlignment="1">
      <alignment horizontal="right"/>
    </xf>
    <xf numFmtId="4" fontId="48" fillId="0" borderId="101" xfId="0" applyNumberFormat="1" applyFont="1" applyBorder="1" applyAlignment="1">
      <alignment horizontal="right"/>
    </xf>
    <xf numFmtId="4" fontId="48" fillId="0" borderId="102" xfId="0" applyNumberFormat="1" applyFont="1" applyBorder="1" applyAlignment="1">
      <alignment horizontal="right"/>
    </xf>
    <xf numFmtId="4" fontId="48" fillId="0" borderId="115" xfId="0" applyNumberFormat="1" applyFont="1" applyBorder="1" applyAlignment="1">
      <alignment horizontal="right"/>
    </xf>
    <xf numFmtId="2" fontId="48" fillId="0" borderId="115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44" borderId="103" xfId="0" applyFont="1" applyFill="1" applyBorder="1"/>
    <xf numFmtId="4" fontId="47" fillId="44" borderId="101" xfId="0" applyNumberFormat="1" applyFont="1" applyFill="1" applyBorder="1" applyAlignment="1">
      <alignment horizontal="right"/>
    </xf>
    <xf numFmtId="4" fontId="47" fillId="44" borderId="102" xfId="0" applyNumberFormat="1" applyFont="1" applyFill="1" applyBorder="1" applyAlignment="1">
      <alignment horizontal="right"/>
    </xf>
    <xf numFmtId="0" fontId="47" fillId="44" borderId="105" xfId="0" applyFont="1" applyFill="1" applyBorder="1"/>
    <xf numFmtId="4" fontId="47" fillId="44" borderId="106" xfId="0" applyNumberFormat="1" applyFont="1" applyFill="1" applyBorder="1" applyAlignment="1">
      <alignment horizontal="right"/>
    </xf>
    <xf numFmtId="4" fontId="47" fillId="44" borderId="107" xfId="0" applyNumberFormat="1" applyFont="1" applyFill="1" applyBorder="1" applyAlignment="1">
      <alignment horizontal="right"/>
    </xf>
    <xf numFmtId="4" fontId="47" fillId="0" borderId="0" xfId="0" applyNumberFormat="1" applyFont="1" applyAlignment="1">
      <alignment horizontal="right"/>
    </xf>
    <xf numFmtId="4" fontId="47" fillId="45" borderId="108" xfId="0" applyNumberFormat="1" applyFont="1" applyFill="1" applyBorder="1" applyAlignment="1">
      <alignment horizontal="right"/>
    </xf>
    <xf numFmtId="4" fontId="47" fillId="46" borderId="108" xfId="0" applyNumberFormat="1" applyFont="1" applyFill="1" applyBorder="1" applyAlignment="1">
      <alignment horizontal="right"/>
    </xf>
    <xf numFmtId="4" fontId="48" fillId="0" borderId="108" xfId="0" applyNumberFormat="1" applyFont="1" applyBorder="1" applyAlignment="1">
      <alignment horizontal="right"/>
    </xf>
    <xf numFmtId="2" fontId="48" fillId="0" borderId="108" xfId="0" applyNumberFormat="1" applyFont="1" applyBorder="1" applyAlignment="1">
      <alignment horizontal="right"/>
    </xf>
    <xf numFmtId="4" fontId="48" fillId="0" borderId="124" xfId="0" applyNumberFormat="1" applyFont="1" applyBorder="1" applyAlignment="1">
      <alignment horizontal="right"/>
    </xf>
    <xf numFmtId="4" fontId="47" fillId="46" borderId="109" xfId="0" applyNumberFormat="1" applyFont="1" applyFill="1" applyBorder="1" applyAlignment="1">
      <alignment horizontal="right"/>
    </xf>
    <xf numFmtId="4" fontId="47" fillId="0" borderId="108" xfId="0" applyNumberFormat="1" applyFont="1" applyBorder="1" applyAlignment="1">
      <alignment horizontal="right"/>
    </xf>
    <xf numFmtId="4" fontId="47" fillId="45" borderId="110" xfId="0" applyNumberFormat="1" applyFont="1" applyFill="1" applyBorder="1" applyAlignment="1">
      <alignment horizontal="right"/>
    </xf>
    <xf numFmtId="0" fontId="33" fillId="0" borderId="0" xfId="40" applyFont="1" applyAlignment="1">
      <alignment vertical="center" wrapText="1"/>
    </xf>
    <xf numFmtId="0" fontId="33" fillId="0" borderId="0" xfId="40" applyFont="1" applyAlignment="1">
      <alignment vertical="center"/>
    </xf>
    <xf numFmtId="0" fontId="32" fillId="44" borderId="18" xfId="40" applyFont="1" applyFill="1" applyBorder="1" applyAlignment="1">
      <alignment horizontal="center" vertical="center" wrapText="1"/>
    </xf>
    <xf numFmtId="4" fontId="32" fillId="44" borderId="18" xfId="40" applyNumberFormat="1" applyFont="1" applyFill="1" applyBorder="1" applyAlignment="1">
      <alignment horizontal="center" vertical="center" wrapText="1"/>
    </xf>
    <xf numFmtId="0" fontId="32" fillId="44" borderId="19" xfId="40" applyFont="1" applyFill="1" applyBorder="1" applyAlignment="1">
      <alignment horizontal="center" vertical="center" wrapText="1"/>
    </xf>
    <xf numFmtId="0" fontId="32" fillId="0" borderId="20" xfId="40" applyFont="1" applyBorder="1" applyAlignment="1">
      <alignment horizontal="left" vertical="center"/>
    </xf>
    <xf numFmtId="4" fontId="32" fillId="0" borderId="20" xfId="40" applyNumberFormat="1" applyFont="1" applyBorder="1" applyAlignment="1">
      <alignment horizontal="center" vertical="center" wrapText="1"/>
    </xf>
    <xf numFmtId="0" fontId="32" fillId="0" borderId="21" xfId="40" applyFont="1" applyBorder="1" applyAlignment="1">
      <alignment horizontal="center" vertical="center" wrapText="1"/>
    </xf>
    <xf numFmtId="0" fontId="32" fillId="44" borderId="22" xfId="40" applyFont="1" applyFill="1" applyBorder="1" applyAlignment="1">
      <alignment vertical="center" wrapText="1"/>
    </xf>
    <xf numFmtId="4" fontId="32" fillId="44" borderId="22" xfId="40" applyNumberFormat="1" applyFont="1" applyFill="1" applyBorder="1" applyAlignment="1">
      <alignment vertical="center"/>
    </xf>
    <xf numFmtId="4" fontId="32" fillId="44" borderId="23" xfId="40" applyNumberFormat="1" applyFont="1" applyFill="1" applyBorder="1" applyAlignment="1">
      <alignment vertical="center"/>
    </xf>
    <xf numFmtId="0" fontId="32" fillId="0" borderId="24" xfId="40" applyFont="1" applyBorder="1" applyAlignment="1">
      <alignment vertical="center" wrapText="1"/>
    </xf>
    <xf numFmtId="4" fontId="32" fillId="0" borderId="24" xfId="40" applyNumberFormat="1" applyFont="1" applyBorder="1" applyAlignment="1">
      <alignment vertical="center"/>
    </xf>
    <xf numFmtId="4" fontId="32" fillId="0" borderId="25" xfId="40" applyNumberFormat="1" applyFont="1" applyBorder="1" applyAlignment="1">
      <alignment vertical="center"/>
    </xf>
    <xf numFmtId="0" fontId="33" fillId="0" borderId="75" xfId="40" applyFont="1" applyBorder="1" applyAlignment="1">
      <alignment vertical="center" wrapText="1"/>
    </xf>
    <xf numFmtId="4" fontId="33" fillId="0" borderId="75" xfId="40" applyNumberFormat="1" applyFont="1" applyBorder="1" applyAlignment="1" applyProtection="1">
      <alignment vertical="center"/>
      <protection locked="0"/>
    </xf>
    <xf numFmtId="4" fontId="33" fillId="0" borderId="76" xfId="40" applyNumberFormat="1" applyFont="1" applyBorder="1" applyAlignment="1">
      <alignment vertical="center"/>
    </xf>
    <xf numFmtId="0" fontId="33" fillId="0" borderId="75" xfId="40" quotePrefix="1" applyFont="1" applyBorder="1" applyAlignment="1" applyProtection="1">
      <alignment vertical="center" wrapText="1"/>
      <protection locked="0"/>
    </xf>
    <xf numFmtId="0" fontId="32" fillId="44" borderId="26" xfId="40" applyFont="1" applyFill="1" applyBorder="1" applyAlignment="1">
      <alignment vertical="center" wrapText="1"/>
    </xf>
    <xf numFmtId="4" fontId="32" fillId="44" borderId="26" xfId="40" applyNumberFormat="1" applyFont="1" applyFill="1" applyBorder="1" applyAlignment="1">
      <alignment vertical="center"/>
    </xf>
    <xf numFmtId="4" fontId="32" fillId="44" borderId="27" xfId="40" applyNumberFormat="1" applyFont="1" applyFill="1" applyBorder="1" applyAlignment="1">
      <alignment vertical="center"/>
    </xf>
    <xf numFmtId="0" fontId="32" fillId="0" borderId="67" xfId="40" applyFont="1" applyBorder="1" applyAlignment="1">
      <alignment horizontal="left" vertical="center"/>
    </xf>
    <xf numFmtId="0" fontId="33" fillId="0" borderId="21" xfId="40" applyFont="1" applyBorder="1" applyAlignment="1">
      <alignment vertical="center"/>
    </xf>
    <xf numFmtId="0" fontId="47" fillId="44" borderId="122" xfId="0" applyFont="1" applyFill="1" applyBorder="1" applyAlignment="1">
      <alignment horizontal="left" wrapText="1"/>
    </xf>
    <xf numFmtId="4" fontId="31" fillId="44" borderId="22" xfId="40" applyNumberFormat="1" applyFont="1" applyFill="1" applyBorder="1" applyAlignment="1">
      <alignment vertical="center"/>
    </xf>
    <xf numFmtId="0" fontId="47" fillId="44" borderId="123" xfId="0" applyFont="1" applyFill="1" applyBorder="1" applyAlignment="1">
      <alignment horizontal="left" wrapText="1"/>
    </xf>
    <xf numFmtId="4" fontId="31" fillId="44" borderId="66" xfId="40" applyNumberFormat="1" applyFont="1" applyFill="1" applyBorder="1" applyAlignment="1">
      <alignment vertical="center"/>
    </xf>
    <xf numFmtId="0" fontId="47" fillId="45" borderId="111" xfId="0" applyFont="1" applyFill="1" applyBorder="1" applyAlignment="1">
      <alignment horizontal="center" wrapText="1"/>
    </xf>
    <xf numFmtId="0" fontId="47" fillId="45" borderId="112" xfId="0" applyFont="1" applyFill="1" applyBorder="1" applyAlignment="1">
      <alignment horizontal="center" wrapText="1"/>
    </xf>
    <xf numFmtId="0" fontId="47" fillId="45" borderId="113" xfId="0" applyFont="1" applyFill="1" applyBorder="1" applyAlignment="1">
      <alignment horizontal="center" wrapText="1"/>
    </xf>
    <xf numFmtId="0" fontId="48" fillId="0" borderId="103" xfId="0" applyFont="1" applyBorder="1" applyAlignment="1">
      <alignment wrapText="1"/>
    </xf>
    <xf numFmtId="0" fontId="48" fillId="0" borderId="114" xfId="0" applyFont="1" applyBorder="1" applyAlignment="1">
      <alignment wrapText="1"/>
    </xf>
    <xf numFmtId="0" fontId="48" fillId="0" borderId="115" xfId="0" applyFont="1" applyBorder="1" applyAlignment="1">
      <alignment wrapText="1"/>
    </xf>
    <xf numFmtId="0" fontId="48" fillId="0" borderId="116" xfId="0" applyFont="1" applyBorder="1" applyAlignment="1">
      <alignment wrapText="1"/>
    </xf>
    <xf numFmtId="0" fontId="48" fillId="0" borderId="117" xfId="0" applyFont="1" applyBorder="1" applyAlignment="1">
      <alignment wrapText="1"/>
    </xf>
    <xf numFmtId="4" fontId="48" fillId="0" borderId="118" xfId="0" applyNumberFormat="1" applyFont="1" applyBorder="1" applyAlignment="1">
      <alignment horizontal="right"/>
    </xf>
    <xf numFmtId="2" fontId="48" fillId="0" borderId="118" xfId="0" applyNumberFormat="1" applyFont="1" applyBorder="1" applyAlignment="1">
      <alignment horizontal="right"/>
    </xf>
    <xf numFmtId="2" fontId="48" fillId="0" borderId="119" xfId="0" applyNumberFormat="1" applyFont="1" applyBorder="1" applyAlignment="1">
      <alignment horizontal="right"/>
    </xf>
    <xf numFmtId="0" fontId="47" fillId="45" borderId="28" xfId="0" applyFont="1" applyFill="1" applyBorder="1" applyAlignment="1">
      <alignment horizontal="center" wrapText="1"/>
    </xf>
    <xf numFmtId="0" fontId="47" fillId="45" borderId="11" xfId="0" applyFont="1" applyFill="1" applyBorder="1" applyAlignment="1">
      <alignment horizontal="center" wrapText="1"/>
    </xf>
    <xf numFmtId="0" fontId="47" fillId="45" borderId="25" xfId="0" applyFont="1" applyFill="1" applyBorder="1" applyAlignment="1">
      <alignment horizontal="center" wrapText="1"/>
    </xf>
    <xf numFmtId="0" fontId="47" fillId="45" borderId="29" xfId="0" applyFont="1" applyFill="1" applyBorder="1" applyAlignment="1">
      <alignment horizontal="center" wrapText="1"/>
    </xf>
    <xf numFmtId="0" fontId="47" fillId="45" borderId="30" xfId="0" applyFont="1" applyFill="1" applyBorder="1" applyAlignment="1">
      <alignment horizontal="center" wrapText="1"/>
    </xf>
    <xf numFmtId="0" fontId="47" fillId="45" borderId="31" xfId="0" applyFont="1" applyFill="1" applyBorder="1" applyAlignment="1">
      <alignment horizontal="center" wrapText="1"/>
    </xf>
    <xf numFmtId="0" fontId="47" fillId="0" borderId="24" xfId="0" applyFont="1" applyBorder="1" applyAlignment="1">
      <alignment wrapText="1"/>
    </xf>
    <xf numFmtId="4" fontId="47" fillId="0" borderId="28" xfId="0" applyNumberFormat="1" applyFont="1" applyBorder="1" applyAlignment="1">
      <alignment horizontal="right"/>
    </xf>
    <xf numFmtId="4" fontId="61" fillId="0" borderId="11" xfId="0" applyNumberFormat="1" applyFont="1" applyBorder="1" applyAlignment="1">
      <alignment vertical="center"/>
    </xf>
    <xf numFmtId="4" fontId="61" fillId="0" borderId="25" xfId="0" applyNumberFormat="1" applyFont="1" applyBorder="1" applyAlignment="1">
      <alignment vertical="center"/>
    </xf>
    <xf numFmtId="4" fontId="61" fillId="0" borderId="32" xfId="0" applyNumberFormat="1" applyFont="1" applyBorder="1" applyAlignment="1">
      <alignment vertical="center"/>
    </xf>
    <xf numFmtId="4" fontId="47" fillId="0" borderId="25" xfId="0" applyNumberFormat="1" applyFont="1" applyBorder="1" applyAlignment="1">
      <alignment horizontal="right"/>
    </xf>
    <xf numFmtId="0" fontId="50" fillId="0" borderId="24" xfId="0" applyFont="1" applyBorder="1" applyAlignment="1">
      <alignment vertical="center" wrapText="1"/>
    </xf>
    <xf numFmtId="2" fontId="48" fillId="0" borderId="28" xfId="0" applyNumberFormat="1" applyFont="1" applyBorder="1" applyAlignment="1">
      <alignment wrapText="1"/>
    </xf>
    <xf numFmtId="4" fontId="48" fillId="0" borderId="11" xfId="0" applyNumberFormat="1" applyFont="1" applyBorder="1" applyAlignment="1">
      <alignment wrapText="1"/>
    </xf>
    <xf numFmtId="2" fontId="48" fillId="0" borderId="11" xfId="0" applyNumberFormat="1" applyFont="1" applyBorder="1" applyAlignment="1">
      <alignment wrapText="1"/>
    </xf>
    <xf numFmtId="2" fontId="48" fillId="0" borderId="25" xfId="0" applyNumberFormat="1" applyFont="1" applyBorder="1" applyAlignment="1">
      <alignment wrapText="1"/>
    </xf>
    <xf numFmtId="0" fontId="50" fillId="0" borderId="66" xfId="0" applyFont="1" applyBorder="1" applyAlignment="1">
      <alignment vertical="center" wrapText="1"/>
    </xf>
    <xf numFmtId="4" fontId="48" fillId="0" borderId="33" xfId="0" applyNumberFormat="1" applyFont="1" applyBorder="1" applyAlignment="1">
      <alignment horizontal="right"/>
    </xf>
    <xf numFmtId="2" fontId="48" fillId="0" borderId="34" xfId="0" applyNumberFormat="1" applyFont="1" applyBorder="1" applyAlignment="1">
      <alignment horizontal="right"/>
    </xf>
    <xf numFmtId="4" fontId="61" fillId="0" borderId="34" xfId="0" applyNumberFormat="1" applyFont="1" applyBorder="1" applyAlignment="1">
      <alignment vertical="center"/>
    </xf>
    <xf numFmtId="4" fontId="61" fillId="0" borderId="27" xfId="0" applyNumberFormat="1" applyFont="1" applyBorder="1" applyAlignment="1">
      <alignment vertical="center"/>
    </xf>
    <xf numFmtId="4" fontId="61" fillId="0" borderId="33" xfId="0" applyNumberFormat="1" applyFont="1" applyBorder="1" applyAlignment="1">
      <alignment vertical="center"/>
    </xf>
    <xf numFmtId="2" fontId="48" fillId="0" borderId="27" xfId="0" applyNumberFormat="1" applyFont="1" applyBorder="1" applyAlignment="1">
      <alignment horizontal="right"/>
    </xf>
    <xf numFmtId="0" fontId="47" fillId="44" borderId="26" xfId="0" applyFont="1" applyFill="1" applyBorder="1" applyAlignment="1">
      <alignment wrapText="1"/>
    </xf>
    <xf numFmtId="4" fontId="47" fillId="44" borderId="35" xfId="0" applyNumberFormat="1" applyFont="1" applyFill="1" applyBorder="1" applyAlignment="1">
      <alignment horizontal="right"/>
    </xf>
    <xf numFmtId="4" fontId="47" fillId="44" borderId="36" xfId="0" applyNumberFormat="1" applyFont="1" applyFill="1" applyBorder="1" applyAlignment="1">
      <alignment horizontal="right"/>
    </xf>
    <xf numFmtId="4" fontId="47" fillId="44" borderId="37" xfId="0" applyNumberFormat="1" applyFont="1" applyFill="1" applyBorder="1" applyAlignment="1">
      <alignment horizontal="right"/>
    </xf>
    <xf numFmtId="4" fontId="47" fillId="44" borderId="13" xfId="0" applyNumberFormat="1" applyFont="1" applyFill="1" applyBorder="1" applyAlignment="1">
      <alignment horizontal="right"/>
    </xf>
    <xf numFmtId="4" fontId="47" fillId="44" borderId="38" xfId="0" applyNumberFormat="1" applyFont="1" applyFill="1" applyBorder="1" applyAlignment="1">
      <alignment horizontal="right"/>
    </xf>
    <xf numFmtId="0" fontId="48" fillId="45" borderId="39" xfId="0" applyFont="1" applyFill="1" applyBorder="1" applyAlignment="1">
      <alignment horizontal="center" wrapText="1"/>
    </xf>
    <xf numFmtId="0" fontId="48" fillId="0" borderId="33" xfId="0" applyFont="1" applyBorder="1" applyAlignment="1">
      <alignment wrapText="1"/>
    </xf>
    <xf numFmtId="4" fontId="48" fillId="0" borderId="34" xfId="0" applyNumberFormat="1" applyFont="1" applyBorder="1" applyAlignment="1">
      <alignment horizontal="right"/>
    </xf>
    <xf numFmtId="4" fontId="48" fillId="0" borderId="40" xfId="0" applyNumberFormat="1" applyFont="1" applyBorder="1" applyAlignment="1">
      <alignment horizontal="right"/>
    </xf>
    <xf numFmtId="4" fontId="48" fillId="0" borderId="116" xfId="0" applyNumberFormat="1" applyFont="1" applyBorder="1" applyAlignment="1">
      <alignment horizontal="right"/>
    </xf>
    <xf numFmtId="4" fontId="48" fillId="0" borderId="120" xfId="0" applyNumberFormat="1" applyFont="1" applyBorder="1" applyAlignment="1">
      <alignment horizontal="right"/>
    </xf>
    <xf numFmtId="4" fontId="48" fillId="0" borderId="121" xfId="0" applyNumberFormat="1" applyFont="1" applyBorder="1" applyAlignment="1">
      <alignment horizontal="right"/>
    </xf>
    <xf numFmtId="4" fontId="48" fillId="0" borderId="106" xfId="0" applyNumberFormat="1" applyFont="1" applyBorder="1" applyAlignment="1">
      <alignment horizontal="right"/>
    </xf>
    <xf numFmtId="4" fontId="48" fillId="0" borderId="107" xfId="0" applyNumberFormat="1" applyFont="1" applyBorder="1" applyAlignment="1">
      <alignment horizontal="right"/>
    </xf>
    <xf numFmtId="4" fontId="31" fillId="0" borderId="0" xfId="0" applyNumberFormat="1" applyFont="1" applyAlignment="1">
      <alignment vertical="center" wrapText="1"/>
    </xf>
    <xf numFmtId="4" fontId="61" fillId="0" borderId="0" xfId="0" applyNumberFormat="1" applyFont="1" applyAlignment="1">
      <alignment vertical="center" wrapText="1"/>
    </xf>
    <xf numFmtId="4" fontId="31" fillId="41" borderId="18" xfId="0" applyNumberFormat="1" applyFont="1" applyFill="1" applyBorder="1" applyAlignment="1">
      <alignment horizontal="center" vertical="center" wrapText="1"/>
    </xf>
    <xf numFmtId="4" fontId="31" fillId="41" borderId="41" xfId="0" applyNumberFormat="1" applyFont="1" applyFill="1" applyBorder="1" applyAlignment="1">
      <alignment horizontal="center" vertical="center" wrapText="1"/>
    </xf>
    <xf numFmtId="4" fontId="32" fillId="44" borderId="41" xfId="0" applyNumberFormat="1" applyFont="1" applyFill="1" applyBorder="1" applyAlignment="1">
      <alignment horizontal="center" vertical="center" wrapText="1"/>
    </xf>
    <xf numFmtId="4" fontId="32" fillId="44" borderId="18" xfId="0" applyNumberFormat="1" applyFont="1" applyFill="1" applyBorder="1" applyAlignment="1">
      <alignment horizontal="center" vertical="center" wrapText="1"/>
    </xf>
    <xf numFmtId="4" fontId="31" fillId="0" borderId="22" xfId="0" applyNumberFormat="1" applyFont="1" applyBorder="1" applyAlignment="1">
      <alignment vertical="center"/>
    </xf>
    <xf numFmtId="4" fontId="31" fillId="0" borderId="42" xfId="0" applyNumberFormat="1" applyFont="1" applyBorder="1" applyAlignment="1">
      <alignment vertical="center"/>
    </xf>
    <xf numFmtId="4" fontId="31" fillId="0" borderId="23" xfId="0" applyNumberFormat="1" applyFont="1" applyBorder="1" applyAlignment="1">
      <alignment vertical="center"/>
    </xf>
    <xf numFmtId="4" fontId="31" fillId="0" borderId="32" xfId="0" applyNumberFormat="1" applyFont="1" applyBorder="1" applyAlignment="1">
      <alignment vertical="center"/>
    </xf>
    <xf numFmtId="4" fontId="31" fillId="0" borderId="43" xfId="0" applyNumberFormat="1" applyFont="1" applyBorder="1" applyAlignment="1">
      <alignment vertical="center"/>
    </xf>
    <xf numFmtId="4" fontId="31" fillId="0" borderId="24" xfId="0" applyNumberFormat="1" applyFont="1" applyBorder="1" applyAlignment="1">
      <alignment vertical="center"/>
    </xf>
    <xf numFmtId="4" fontId="31" fillId="0" borderId="44" xfId="0" applyNumberFormat="1" applyFont="1" applyBorder="1" applyAlignment="1">
      <alignment vertical="center"/>
    </xf>
    <xf numFmtId="4" fontId="31" fillId="0" borderId="25" xfId="0" applyNumberFormat="1" applyFont="1" applyBorder="1" applyAlignment="1">
      <alignment vertical="center"/>
    </xf>
    <xf numFmtId="4" fontId="61" fillId="0" borderId="43" xfId="0" applyNumberFormat="1" applyFont="1" applyBorder="1" applyAlignment="1">
      <alignment vertical="center"/>
    </xf>
    <xf numFmtId="3" fontId="61" fillId="0" borderId="24" xfId="0" applyNumberFormat="1" applyFont="1" applyBorder="1" applyAlignment="1">
      <alignment vertical="center"/>
    </xf>
    <xf numFmtId="4" fontId="61" fillId="0" borderId="44" xfId="0" applyNumberFormat="1" applyFont="1" applyBorder="1" applyAlignment="1">
      <alignment vertical="center"/>
    </xf>
    <xf numFmtId="4" fontId="61" fillId="0" borderId="24" xfId="0" applyNumberFormat="1" applyFont="1" applyBorder="1" applyAlignment="1">
      <alignment vertical="center"/>
    </xf>
    <xf numFmtId="4" fontId="61" fillId="0" borderId="45" xfId="0" applyNumberFormat="1" applyFont="1" applyBorder="1" applyAlignment="1">
      <alignment vertical="center"/>
    </xf>
    <xf numFmtId="4" fontId="61" fillId="0" borderId="46" xfId="0" applyNumberFormat="1" applyFont="1" applyBorder="1" applyAlignment="1">
      <alignment vertical="center"/>
    </xf>
    <xf numFmtId="3" fontId="61" fillId="0" borderId="47" xfId="0" applyNumberFormat="1" applyFont="1" applyBorder="1" applyAlignment="1">
      <alignment vertical="center"/>
    </xf>
    <xf numFmtId="4" fontId="61" fillId="0" borderId="48" xfId="0" applyNumberFormat="1" applyFont="1" applyBorder="1" applyAlignment="1">
      <alignment vertical="center"/>
    </xf>
    <xf numFmtId="4" fontId="61" fillId="0" borderId="47" xfId="0" applyNumberFormat="1" applyFont="1" applyBorder="1" applyAlignment="1">
      <alignment vertical="center"/>
    </xf>
    <xf numFmtId="4" fontId="61" fillId="0" borderId="49" xfId="0" applyNumberFormat="1" applyFont="1" applyBorder="1" applyAlignment="1">
      <alignment vertical="center"/>
    </xf>
    <xf numFmtId="4" fontId="31" fillId="41" borderId="50" xfId="0" applyNumberFormat="1" applyFont="1" applyFill="1" applyBorder="1" applyAlignment="1">
      <alignment vertical="center"/>
    </xf>
    <xf numFmtId="4" fontId="31" fillId="41" borderId="18" xfId="0" applyNumberFormat="1" applyFont="1" applyFill="1" applyBorder="1" applyAlignment="1">
      <alignment vertical="center"/>
    </xf>
    <xf numFmtId="4" fontId="31" fillId="0" borderId="52" xfId="0" applyNumberFormat="1" applyFont="1" applyBorder="1" applyAlignment="1">
      <alignment vertical="center"/>
    </xf>
    <xf numFmtId="4" fontId="31" fillId="0" borderId="53" xfId="0" applyNumberFormat="1" applyFont="1" applyBorder="1" applyAlignment="1">
      <alignment vertical="center"/>
    </xf>
    <xf numFmtId="4" fontId="31" fillId="0" borderId="31" xfId="0" applyNumberFormat="1" applyFont="1" applyBorder="1" applyAlignment="1">
      <alignment vertical="center"/>
    </xf>
    <xf numFmtId="4" fontId="31" fillId="0" borderId="29" xfId="0" applyNumberFormat="1" applyFont="1" applyBorder="1" applyAlignment="1">
      <alignment vertical="center"/>
    </xf>
    <xf numFmtId="4" fontId="31" fillId="0" borderId="54" xfId="0" applyNumberFormat="1" applyFont="1" applyBorder="1" applyAlignment="1">
      <alignment vertical="center"/>
    </xf>
    <xf numFmtId="4" fontId="31" fillId="41" borderId="41" xfId="0" applyNumberFormat="1" applyFont="1" applyFill="1" applyBorder="1" applyAlignment="1">
      <alignment vertical="center"/>
    </xf>
    <xf numFmtId="4" fontId="61" fillId="0" borderId="0" xfId="0" applyNumberFormat="1" applyFont="1" applyAlignment="1" applyProtection="1">
      <alignment vertical="center"/>
      <protection locked="0"/>
    </xf>
    <xf numFmtId="4" fontId="61" fillId="41" borderId="56" xfId="0" applyNumberFormat="1" applyFont="1" applyFill="1" applyBorder="1" applyAlignment="1" applyProtection="1">
      <alignment horizontal="center" vertical="center" wrapText="1"/>
      <protection locked="0"/>
    </xf>
    <xf numFmtId="4" fontId="61" fillId="41" borderId="55" xfId="0" applyNumberFormat="1" applyFont="1" applyFill="1" applyBorder="1" applyAlignment="1" applyProtection="1">
      <alignment horizontal="center" vertical="center" wrapText="1"/>
      <protection locked="0"/>
    </xf>
    <xf numFmtId="49" fontId="61" fillId="0" borderId="22" xfId="0" applyNumberFormat="1" applyFont="1" applyBorder="1" applyAlignment="1" applyProtection="1">
      <alignment vertical="center"/>
      <protection locked="0"/>
    </xf>
    <xf numFmtId="4" fontId="6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49" fontId="31" fillId="0" borderId="52" xfId="0" applyNumberFormat="1" applyFont="1" applyBorder="1" applyAlignment="1" applyProtection="1">
      <alignment vertical="center"/>
      <protection locked="0"/>
    </xf>
    <xf numFmtId="4" fontId="31" fillId="0" borderId="58" xfId="0" applyNumberFormat="1" applyFont="1" applyBorder="1" applyAlignment="1" applyProtection="1">
      <alignment vertical="center"/>
      <protection locked="0"/>
    </xf>
    <xf numFmtId="4" fontId="31" fillId="0" borderId="52" xfId="0" applyNumberFormat="1" applyFont="1" applyBorder="1" applyAlignment="1" applyProtection="1">
      <alignment vertical="center"/>
      <protection locked="0"/>
    </xf>
    <xf numFmtId="4" fontId="61" fillId="0" borderId="20" xfId="0" applyNumberFormat="1" applyFont="1" applyBorder="1" applyAlignment="1" applyProtection="1">
      <alignment vertical="center"/>
      <protection locked="0"/>
    </xf>
    <xf numFmtId="49" fontId="61" fillId="0" borderId="52" xfId="0" applyNumberFormat="1" applyFont="1" applyBorder="1" applyAlignment="1" applyProtection="1">
      <alignment vertical="center"/>
      <protection locked="0"/>
    </xf>
    <xf numFmtId="4" fontId="31" fillId="0" borderId="59" xfId="0" applyNumberFormat="1" applyFont="1" applyBorder="1" applyAlignment="1">
      <alignment vertical="center"/>
    </xf>
    <xf numFmtId="4" fontId="61" fillId="0" borderId="24" xfId="0" applyNumberFormat="1" applyFont="1" applyBorder="1" applyAlignment="1" applyProtection="1">
      <alignment vertical="center"/>
      <protection locked="0"/>
    </xf>
    <xf numFmtId="4" fontId="31" fillId="0" borderId="24" xfId="0" applyNumberFormat="1" applyFont="1" applyBorder="1" applyAlignment="1" applyProtection="1">
      <alignment vertical="center"/>
      <protection locked="0"/>
    </xf>
    <xf numFmtId="4" fontId="61" fillId="0" borderId="59" xfId="0" applyNumberFormat="1" applyFont="1" applyBorder="1" applyAlignment="1">
      <alignment vertical="center"/>
    </xf>
    <xf numFmtId="49" fontId="61" fillId="0" borderId="24" xfId="0" applyNumberFormat="1" applyFont="1" applyBorder="1" applyAlignment="1" applyProtection="1">
      <alignment vertical="center"/>
      <protection locked="0"/>
    </xf>
    <xf numFmtId="4" fontId="31" fillId="44" borderId="18" xfId="0" applyNumberFormat="1" applyFont="1" applyFill="1" applyBorder="1" applyAlignment="1" applyProtection="1">
      <alignment vertical="center"/>
      <protection locked="0"/>
    </xf>
    <xf numFmtId="0" fontId="33" fillId="0" borderId="0" xfId="41" applyFont="1"/>
    <xf numFmtId="0" fontId="61" fillId="0" borderId="0" xfId="0" applyFont="1" applyAlignment="1" applyProtection="1">
      <alignment horizontal="center" vertical="center"/>
      <protection locked="0"/>
    </xf>
    <xf numFmtId="4" fontId="31" fillId="41" borderId="41" xfId="0" applyNumberFormat="1" applyFont="1" applyFill="1" applyBorder="1" applyAlignment="1" applyProtection="1">
      <alignment horizontal="center" vertical="center" wrapText="1"/>
      <protection locked="0"/>
    </xf>
    <xf numFmtId="4" fontId="31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61" fillId="0" borderId="61" xfId="0" applyNumberFormat="1" applyFont="1" applyBorder="1" applyAlignment="1" applyProtection="1">
      <alignment horizontal="right" vertical="center" wrapText="1"/>
      <protection locked="0"/>
    </xf>
    <xf numFmtId="4" fontId="31" fillId="0" borderId="62" xfId="0" applyNumberFormat="1" applyFont="1" applyBorder="1" applyAlignment="1">
      <alignment horizontal="right" vertical="center" wrapText="1"/>
    </xf>
    <xf numFmtId="4" fontId="31" fillId="0" borderId="63" xfId="0" applyNumberFormat="1" applyFont="1" applyBorder="1" applyAlignment="1">
      <alignment horizontal="right" vertical="center" wrapText="1"/>
    </xf>
    <xf numFmtId="4" fontId="61" fillId="0" borderId="34" xfId="0" applyNumberFormat="1" applyFont="1" applyBorder="1" applyAlignment="1" applyProtection="1">
      <alignment horizontal="right" vertical="center" wrapText="1"/>
      <protection locked="0"/>
    </xf>
    <xf numFmtId="4" fontId="31" fillId="0" borderId="64" xfId="0" applyNumberFormat="1" applyFont="1" applyBorder="1" applyAlignment="1">
      <alignment horizontal="right" vertical="center" wrapText="1"/>
    </xf>
    <xf numFmtId="4" fontId="61" fillId="44" borderId="61" xfId="0" applyNumberFormat="1" applyFont="1" applyFill="1" applyBorder="1" applyAlignment="1" applyProtection="1">
      <alignment horizontal="right" vertical="center" wrapText="1"/>
      <protection locked="0"/>
    </xf>
    <xf numFmtId="4" fontId="31" fillId="44" borderId="65" xfId="0" applyNumberFormat="1" applyFont="1" applyFill="1" applyBorder="1" applyAlignment="1">
      <alignment horizontal="right" vertical="center" wrapText="1"/>
    </xf>
    <xf numFmtId="165" fontId="61" fillId="0" borderId="11" xfId="0" applyNumberFormat="1" applyFont="1" applyBorder="1" applyAlignment="1" applyProtection="1">
      <alignment horizontal="right" vertical="center" wrapText="1"/>
      <protection locked="0"/>
    </xf>
    <xf numFmtId="4" fontId="61" fillId="0" borderId="11" xfId="0" applyNumberFormat="1" applyFont="1" applyBorder="1" applyAlignment="1" applyProtection="1">
      <alignment horizontal="right" vertical="center" wrapText="1"/>
      <protection locked="0"/>
    </xf>
    <xf numFmtId="4" fontId="61" fillId="0" borderId="63" xfId="0" applyNumberFormat="1" applyFont="1" applyBorder="1" applyAlignment="1">
      <alignment horizontal="right" vertical="center" wrapText="1"/>
    </xf>
    <xf numFmtId="165" fontId="61" fillId="0" borderId="34" xfId="0" applyNumberFormat="1" applyFont="1" applyBorder="1" applyAlignment="1" applyProtection="1">
      <alignment horizontal="right" vertical="center" wrapText="1"/>
      <protection locked="0"/>
    </xf>
    <xf numFmtId="4" fontId="61" fillId="0" borderId="40" xfId="0" applyNumberFormat="1" applyFont="1" applyBorder="1" applyAlignment="1">
      <alignment horizontal="right" vertical="center" wrapText="1"/>
    </xf>
    <xf numFmtId="4" fontId="31" fillId="41" borderId="37" xfId="0" applyNumberFormat="1" applyFont="1" applyFill="1" applyBorder="1" applyAlignment="1">
      <alignment horizontal="right" vertical="center" wrapText="1"/>
    </xf>
    <xf numFmtId="4" fontId="31" fillId="41" borderId="36" xfId="0" applyNumberFormat="1" applyFont="1" applyFill="1" applyBorder="1" applyAlignment="1">
      <alignment horizontal="right" vertical="center" wrapText="1"/>
    </xf>
    <xf numFmtId="0" fontId="40" fillId="0" borderId="0" xfId="0" applyFont="1" applyAlignment="1" applyProtection="1">
      <alignment horizontal="left" vertical="center" wrapText="1"/>
      <protection locked="0"/>
    </xf>
    <xf numFmtId="4" fontId="32" fillId="41" borderId="18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8" xfId="0" applyNumberFormat="1" applyFont="1" applyFill="1" applyBorder="1" applyAlignment="1">
      <alignment horizontal="right" vertical="center" wrapText="1"/>
    </xf>
    <xf numFmtId="4" fontId="61" fillId="0" borderId="53" xfId="0" applyNumberFormat="1" applyFont="1" applyBorder="1" applyAlignment="1" applyProtection="1">
      <alignment horizontal="right" vertical="center" wrapText="1"/>
      <protection locked="0"/>
    </xf>
    <xf numFmtId="4" fontId="61" fillId="0" borderId="52" xfId="0" applyNumberFormat="1" applyFont="1" applyBorder="1" applyAlignment="1" applyProtection="1">
      <alignment horizontal="right" vertical="center" wrapText="1"/>
      <protection locked="0"/>
    </xf>
    <xf numFmtId="4" fontId="32" fillId="41" borderId="41" xfId="0" applyNumberFormat="1" applyFont="1" applyFill="1" applyBorder="1" applyAlignment="1">
      <alignment horizontal="right" vertical="center" wrapText="1"/>
    </xf>
    <xf numFmtId="4" fontId="31" fillId="41" borderId="41" xfId="0" applyNumberFormat="1" applyFont="1" applyFill="1" applyBorder="1" applyAlignment="1">
      <alignment horizontal="right" vertical="center" wrapText="1"/>
    </xf>
    <xf numFmtId="4" fontId="31" fillId="44" borderId="18" xfId="0" applyNumberFormat="1" applyFont="1" applyFill="1" applyBorder="1" applyAlignment="1">
      <alignment horizontal="right" vertical="center" wrapText="1"/>
    </xf>
    <xf numFmtId="4" fontId="31" fillId="41" borderId="19" xfId="0" applyNumberFormat="1" applyFont="1" applyFill="1" applyBorder="1" applyAlignment="1">
      <alignment horizontal="right" vertical="center" wrapText="1"/>
    </xf>
    <xf numFmtId="4" fontId="32" fillId="41" borderId="18" xfId="0" applyNumberFormat="1" applyFont="1" applyFill="1" applyBorder="1" applyAlignment="1">
      <alignment horizontal="center" vertical="center" wrapText="1"/>
    </xf>
    <xf numFmtId="4" fontId="61" fillId="0" borderId="42" xfId="0" applyNumberFormat="1" applyFont="1" applyBorder="1" applyAlignment="1">
      <alignment horizontal="right" vertical="center" wrapText="1"/>
    </xf>
    <xf numFmtId="4" fontId="61" fillId="0" borderId="22" xfId="0" applyNumberFormat="1" applyFont="1" applyBorder="1" applyAlignment="1">
      <alignment horizontal="right" vertical="center" wrapText="1"/>
    </xf>
    <xf numFmtId="4" fontId="61" fillId="0" borderId="27" xfId="0" applyNumberFormat="1" applyFont="1" applyBorder="1" applyAlignment="1">
      <alignment horizontal="right" vertical="center" wrapText="1"/>
    </xf>
    <xf numFmtId="4" fontId="61" fillId="0" borderId="52" xfId="0" applyNumberFormat="1" applyFont="1" applyBorder="1" applyAlignment="1">
      <alignment horizontal="right" vertical="center" wrapText="1"/>
    </xf>
    <xf numFmtId="4" fontId="31" fillId="41" borderId="14" xfId="0" applyNumberFormat="1" applyFont="1" applyFill="1" applyBorder="1" applyAlignment="1">
      <alignment horizontal="right" vertical="center" wrapText="1"/>
    </xf>
    <xf numFmtId="4" fontId="31" fillId="41" borderId="18" xfId="0" applyNumberFormat="1" applyFont="1" applyFill="1" applyBorder="1" applyAlignment="1">
      <alignment horizontal="right" vertical="center" wrapText="1"/>
    </xf>
    <xf numFmtId="4" fontId="31" fillId="41" borderId="66" xfId="0" applyNumberFormat="1" applyFont="1" applyFill="1" applyBorder="1" applyAlignment="1">
      <alignment horizontal="center" vertical="center"/>
    </xf>
    <xf numFmtId="4" fontId="31" fillId="44" borderId="18" xfId="0" applyNumberFormat="1" applyFont="1" applyFill="1" applyBorder="1" applyAlignment="1">
      <alignment horizontal="center" vertical="center" wrapText="1"/>
    </xf>
    <xf numFmtId="4" fontId="31" fillId="44" borderId="41" xfId="0" applyNumberFormat="1" applyFont="1" applyFill="1" applyBorder="1" applyAlignment="1">
      <alignment horizontal="center" vertical="center" wrapText="1"/>
    </xf>
    <xf numFmtId="4" fontId="32" fillId="44" borderId="66" xfId="0" applyNumberFormat="1" applyFont="1" applyFill="1" applyBorder="1" applyAlignment="1">
      <alignment horizontal="left" vertical="center" wrapText="1"/>
    </xf>
    <xf numFmtId="4" fontId="61" fillId="0" borderId="24" xfId="0" applyNumberFormat="1" applyFont="1" applyBorder="1" applyAlignment="1">
      <alignment horizontal="left" vertical="center" wrapText="1"/>
    </xf>
    <xf numFmtId="4" fontId="61" fillId="0" borderId="52" xfId="0" applyNumberFormat="1" applyFont="1" applyBorder="1" applyAlignment="1">
      <alignment vertical="center"/>
    </xf>
    <xf numFmtId="4" fontId="61" fillId="0" borderId="53" xfId="0" applyNumberFormat="1" applyFont="1" applyBorder="1" applyAlignment="1">
      <alignment vertical="center"/>
    </xf>
    <xf numFmtId="4" fontId="61" fillId="0" borderId="20" xfId="0" applyNumberFormat="1" applyFont="1" applyBorder="1" applyAlignment="1">
      <alignment vertical="center"/>
    </xf>
    <xf numFmtId="4" fontId="31" fillId="41" borderId="60" xfId="0" applyNumberFormat="1" applyFont="1" applyFill="1" applyBorder="1" applyAlignment="1">
      <alignment horizontal="left" vertical="center"/>
    </xf>
    <xf numFmtId="4" fontId="31" fillId="41" borderId="60" xfId="0" applyNumberFormat="1" applyFont="1" applyFill="1" applyBorder="1" applyAlignment="1">
      <alignment vertical="center"/>
    </xf>
    <xf numFmtId="4" fontId="61" fillId="0" borderId="0" xfId="0" applyNumberFormat="1" applyFont="1" applyAlignment="1">
      <alignment horizontal="justify" vertical="center"/>
    </xf>
    <xf numFmtId="0" fontId="33" fillId="0" borderId="0" xfId="40" applyFont="1"/>
    <xf numFmtId="4" fontId="61" fillId="0" borderId="22" xfId="0" applyNumberFormat="1" applyFont="1" applyBorder="1" applyAlignment="1" applyProtection="1">
      <alignment horizontal="right" vertical="center" wrapText="1"/>
      <protection locked="0"/>
    </xf>
    <xf numFmtId="4" fontId="61" fillId="0" borderId="24" xfId="0" applyNumberFormat="1" applyFont="1" applyBorder="1" applyAlignment="1" applyProtection="1">
      <alignment horizontal="right" vertical="center" wrapText="1"/>
      <protection locked="0"/>
    </xf>
    <xf numFmtId="0" fontId="33" fillId="0" borderId="0" xfId="40" applyFont="1" applyAlignment="1">
      <alignment wrapText="1"/>
    </xf>
    <xf numFmtId="4" fontId="61" fillId="0" borderId="47" xfId="0" applyNumberFormat="1" applyFont="1" applyBorder="1" applyAlignment="1" applyProtection="1">
      <alignment horizontal="right" vertical="center" wrapText="1"/>
      <protection locked="0"/>
    </xf>
    <xf numFmtId="4" fontId="61" fillId="0" borderId="20" xfId="0" applyNumberFormat="1" applyFont="1" applyBorder="1" applyAlignment="1" applyProtection="1">
      <alignment horizontal="right" vertical="center" wrapText="1"/>
      <protection locked="0"/>
    </xf>
    <xf numFmtId="4" fontId="31" fillId="44" borderId="19" xfId="0" applyNumberFormat="1" applyFont="1" applyFill="1" applyBorder="1" applyAlignment="1">
      <alignment horizontal="right" vertical="center"/>
    </xf>
    <xf numFmtId="4" fontId="31" fillId="41" borderId="18" xfId="0" applyNumberFormat="1" applyFont="1" applyFill="1" applyBorder="1" applyAlignment="1">
      <alignment horizontal="right" vertical="center"/>
    </xf>
    <xf numFmtId="4" fontId="31" fillId="0" borderId="69" xfId="0" applyNumberFormat="1" applyFont="1" applyBorder="1" applyAlignment="1" applyProtection="1">
      <alignment horizontal="right" vertical="center" wrapText="1"/>
      <protection locked="0"/>
    </xf>
    <xf numFmtId="4" fontId="31" fillId="0" borderId="55" xfId="0" applyNumberFormat="1" applyFont="1" applyBorder="1" applyAlignment="1">
      <alignment horizontal="right" vertical="center" wrapText="1"/>
    </xf>
    <xf numFmtId="4" fontId="31" fillId="0" borderId="18" xfId="0" applyNumberFormat="1" applyFont="1" applyBorder="1" applyAlignment="1" applyProtection="1">
      <alignment horizontal="right" vertical="center" wrapText="1"/>
      <protection locked="0"/>
    </xf>
    <xf numFmtId="4" fontId="31" fillId="0" borderId="18" xfId="0" applyNumberFormat="1" applyFont="1" applyBorder="1" applyAlignment="1">
      <alignment horizontal="right" vertical="center" wrapText="1"/>
    </xf>
    <xf numFmtId="165" fontId="61" fillId="0" borderId="61" xfId="0" applyNumberFormat="1" applyFont="1" applyBorder="1" applyAlignment="1" applyProtection="1">
      <alignment horizontal="right" vertical="center" wrapText="1"/>
      <protection locked="0"/>
    </xf>
    <xf numFmtId="165" fontId="61" fillId="0" borderId="25" xfId="0" applyNumberFormat="1" applyFont="1" applyBorder="1" applyAlignment="1" applyProtection="1">
      <alignment horizontal="right" vertical="center" wrapText="1"/>
      <protection locked="0"/>
    </xf>
    <xf numFmtId="165" fontId="61" fillId="0" borderId="30" xfId="0" applyNumberFormat="1" applyFont="1" applyBorder="1" applyAlignment="1" applyProtection="1">
      <alignment horizontal="right" vertical="center" wrapText="1"/>
      <protection locked="0"/>
    </xf>
    <xf numFmtId="4" fontId="31" fillId="0" borderId="0" xfId="0" applyNumberFormat="1" applyFont="1" applyAlignment="1" applyProtection="1">
      <alignment vertical="center"/>
      <protection locked="0"/>
    </xf>
    <xf numFmtId="4" fontId="32" fillId="44" borderId="56" xfId="0" applyNumberFormat="1" applyFont="1" applyFill="1" applyBorder="1" applyAlignment="1" applyProtection="1">
      <alignment horizontal="center" vertical="center" wrapText="1"/>
      <protection locked="0"/>
    </xf>
    <xf numFmtId="4" fontId="31" fillId="44" borderId="18" xfId="0" applyNumberFormat="1" applyFont="1" applyFill="1" applyBorder="1" applyAlignment="1">
      <alignment horizontal="right" vertical="center"/>
    </xf>
    <xf numFmtId="4" fontId="31" fillId="0" borderId="53" xfId="0" applyNumberFormat="1" applyFont="1" applyBorder="1" applyAlignment="1" applyProtection="1">
      <alignment horizontal="right" vertical="center"/>
      <protection locked="0"/>
    </xf>
    <xf numFmtId="4" fontId="31" fillId="0" borderId="52" xfId="0" applyNumberFormat="1" applyFont="1" applyBorder="1" applyAlignment="1" applyProtection="1">
      <alignment horizontal="right" vertical="center"/>
      <protection locked="0"/>
    </xf>
    <xf numFmtId="4" fontId="61" fillId="0" borderId="53" xfId="0" applyNumberFormat="1" applyFont="1" applyBorder="1" applyAlignment="1" applyProtection="1">
      <alignment horizontal="right" vertical="center"/>
      <protection locked="0"/>
    </xf>
    <xf numFmtId="4" fontId="61" fillId="0" borderId="52" xfId="0" applyNumberFormat="1" applyFont="1" applyBorder="1" applyAlignment="1" applyProtection="1">
      <alignment horizontal="right" vertical="center"/>
      <protection locked="0"/>
    </xf>
    <xf numFmtId="4" fontId="61" fillId="0" borderId="44" xfId="0" applyNumberFormat="1" applyFont="1" applyBorder="1" applyAlignment="1" applyProtection="1">
      <alignment horizontal="right" vertical="center"/>
      <protection locked="0"/>
    </xf>
    <xf numFmtId="4" fontId="61" fillId="0" borderId="24" xfId="0" applyNumberFormat="1" applyFont="1" applyBorder="1" applyAlignment="1" applyProtection="1">
      <alignment horizontal="right" vertical="center"/>
      <protection locked="0"/>
    </xf>
    <xf numFmtId="4" fontId="61" fillId="0" borderId="48" xfId="0" applyNumberFormat="1" applyFont="1" applyBorder="1" applyAlignment="1" applyProtection="1">
      <alignment horizontal="right" vertical="center"/>
      <protection locked="0"/>
    </xf>
    <xf numFmtId="4" fontId="61" fillId="0" borderId="47" xfId="0" applyNumberFormat="1" applyFont="1" applyBorder="1" applyAlignment="1" applyProtection="1">
      <alignment horizontal="right" vertical="center"/>
      <protection locked="0"/>
    </xf>
    <xf numFmtId="4" fontId="63" fillId="0" borderId="0" xfId="0" applyNumberFormat="1" applyFont="1" applyAlignment="1">
      <alignment vertical="center"/>
    </xf>
    <xf numFmtId="4" fontId="61" fillId="0" borderId="70" xfId="0" applyNumberFormat="1" applyFont="1" applyBorder="1" applyAlignment="1" applyProtection="1">
      <alignment horizontal="right" vertical="center"/>
      <protection locked="0"/>
    </xf>
    <xf numFmtId="4" fontId="61" fillId="0" borderId="26" xfId="0" applyNumberFormat="1" applyFont="1" applyBorder="1" applyAlignment="1" applyProtection="1">
      <alignment horizontal="right" vertical="center"/>
      <protection locked="0"/>
    </xf>
    <xf numFmtId="4" fontId="61" fillId="0" borderId="52" xfId="0" applyNumberFormat="1" applyFont="1" applyBorder="1" applyAlignment="1" applyProtection="1">
      <alignment vertical="center"/>
      <protection locked="0"/>
    </xf>
    <xf numFmtId="4" fontId="61" fillId="0" borderId="31" xfId="0" applyNumberFormat="1" applyFont="1" applyBorder="1" applyAlignment="1" applyProtection="1">
      <alignment vertical="center"/>
      <protection locked="0"/>
    </xf>
    <xf numFmtId="4" fontId="31" fillId="0" borderId="31" xfId="0" applyNumberFormat="1" applyFont="1" applyBorder="1" applyAlignment="1" applyProtection="1">
      <alignment vertical="center"/>
      <protection locked="0"/>
    </xf>
    <xf numFmtId="4" fontId="61" fillId="0" borderId="25" xfId="0" applyNumberFormat="1" applyFont="1" applyBorder="1" applyAlignment="1" applyProtection="1">
      <alignment horizontal="right" vertical="center"/>
      <protection locked="0"/>
    </xf>
    <xf numFmtId="4" fontId="31" fillId="44" borderId="18" xfId="0" applyNumberFormat="1" applyFont="1" applyFill="1" applyBorder="1" applyAlignment="1">
      <alignment vertical="center"/>
    </xf>
    <xf numFmtId="4" fontId="61" fillId="0" borderId="41" xfId="0" applyNumberFormat="1" applyFont="1" applyBorder="1" applyAlignment="1" applyProtection="1">
      <alignment horizontal="right" vertical="center"/>
      <protection locked="0"/>
    </xf>
    <xf numFmtId="4" fontId="61" fillId="0" borderId="18" xfId="0" applyNumberFormat="1" applyFont="1" applyBorder="1" applyAlignment="1" applyProtection="1">
      <alignment horizontal="right" vertical="center"/>
      <protection locked="0"/>
    </xf>
    <xf numFmtId="4" fontId="64" fillId="0" borderId="0" xfId="0" applyNumberFormat="1" applyFont="1" applyAlignment="1" applyProtection="1">
      <alignment vertical="center"/>
      <protection locked="0"/>
    </xf>
    <xf numFmtId="4" fontId="65" fillId="0" borderId="0" xfId="0" applyNumberFormat="1" applyFont="1" applyAlignment="1" applyProtection="1">
      <alignment vertical="center"/>
      <protection locked="0"/>
    </xf>
    <xf numFmtId="4" fontId="61" fillId="44" borderId="38" xfId="0" applyNumberFormat="1" applyFont="1" applyFill="1" applyBorder="1" applyAlignment="1" applyProtection="1">
      <alignment horizontal="center" vertical="center" wrapText="1"/>
      <protection locked="0"/>
    </xf>
    <xf numFmtId="4" fontId="61" fillId="44" borderId="37" xfId="0" applyNumberFormat="1" applyFont="1" applyFill="1" applyBorder="1" applyAlignment="1" applyProtection="1">
      <alignment horizontal="center" vertical="center" wrapText="1"/>
      <protection locked="0"/>
    </xf>
    <xf numFmtId="4" fontId="61" fillId="44" borderId="13" xfId="0" applyNumberFormat="1" applyFont="1" applyFill="1" applyBorder="1" applyAlignment="1" applyProtection="1">
      <alignment horizontal="center" vertical="center" wrapText="1"/>
      <protection locked="0"/>
    </xf>
    <xf numFmtId="4" fontId="61" fillId="44" borderId="18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2" xfId="40" applyFont="1" applyBorder="1" applyAlignment="1">
      <alignment vertical="center" wrapText="1"/>
    </xf>
    <xf numFmtId="4" fontId="31" fillId="0" borderId="50" xfId="0" applyNumberFormat="1" applyFont="1" applyBorder="1" applyAlignment="1" applyProtection="1">
      <alignment horizontal="right" vertical="center" wrapText="1"/>
      <protection locked="0"/>
    </xf>
    <xf numFmtId="4" fontId="31" fillId="0" borderId="71" xfId="0" applyNumberFormat="1" applyFont="1" applyBorder="1" applyAlignment="1" applyProtection="1">
      <alignment horizontal="right" vertical="center" wrapText="1"/>
      <protection locked="0"/>
    </xf>
    <xf numFmtId="4" fontId="31" fillId="0" borderId="19" xfId="0" applyNumberFormat="1" applyFont="1" applyBorder="1" applyAlignment="1" applyProtection="1">
      <alignment horizontal="right" vertical="center" wrapText="1"/>
      <protection locked="0"/>
    </xf>
    <xf numFmtId="4" fontId="31" fillId="0" borderId="72" xfId="0" applyNumberFormat="1" applyFont="1" applyBorder="1" applyAlignment="1" applyProtection="1">
      <alignment horizontal="right" vertical="center" wrapText="1"/>
      <protection locked="0"/>
    </xf>
    <xf numFmtId="4" fontId="31" fillId="0" borderId="18" xfId="0" applyNumberFormat="1" applyFont="1" applyBorder="1" applyAlignment="1" applyProtection="1">
      <alignment vertical="center" wrapText="1"/>
      <protection locked="0"/>
    </xf>
    <xf numFmtId="4" fontId="31" fillId="0" borderId="50" xfId="0" applyNumberFormat="1" applyFont="1" applyBorder="1" applyAlignment="1" applyProtection="1">
      <alignment vertical="center" wrapText="1"/>
      <protection locked="0"/>
    </xf>
    <xf numFmtId="4" fontId="31" fillId="0" borderId="71" xfId="0" applyNumberFormat="1" applyFont="1" applyBorder="1" applyAlignment="1" applyProtection="1">
      <alignment vertical="center" wrapText="1"/>
      <protection locked="0"/>
    </xf>
    <xf numFmtId="4" fontId="31" fillId="0" borderId="72" xfId="0" applyNumberFormat="1" applyFont="1" applyBorder="1" applyAlignment="1" applyProtection="1">
      <alignment vertical="center" wrapText="1"/>
      <protection locked="0"/>
    </xf>
    <xf numFmtId="4" fontId="61" fillId="0" borderId="52" xfId="0" applyNumberFormat="1" applyFont="1" applyBorder="1" applyAlignment="1" applyProtection="1">
      <alignment horizontal="left" vertical="center" wrapText="1"/>
      <protection locked="0"/>
    </xf>
    <xf numFmtId="4" fontId="61" fillId="0" borderId="29" xfId="0" applyNumberFormat="1" applyFont="1" applyBorder="1" applyAlignment="1" applyProtection="1">
      <alignment horizontal="right" vertical="center" wrapText="1"/>
      <protection locked="0"/>
    </xf>
    <xf numFmtId="4" fontId="61" fillId="0" borderId="30" xfId="0" applyNumberFormat="1" applyFont="1" applyBorder="1" applyAlignment="1" applyProtection="1">
      <alignment horizontal="right" vertical="center" wrapText="1"/>
      <protection locked="0"/>
    </xf>
    <xf numFmtId="4" fontId="61" fillId="0" borderId="31" xfId="0" applyNumberFormat="1" applyFont="1" applyBorder="1" applyAlignment="1" applyProtection="1">
      <alignment horizontal="right" vertical="center" wrapText="1"/>
      <protection locked="0"/>
    </xf>
    <xf numFmtId="4" fontId="61" fillId="0" borderId="94" xfId="0" applyNumberFormat="1" applyFont="1" applyBorder="1" applyAlignment="1" applyProtection="1">
      <alignment horizontal="right" vertical="center" wrapText="1"/>
      <protection locked="0"/>
    </xf>
    <xf numFmtId="4" fontId="61" fillId="0" borderId="24" xfId="0" applyNumberFormat="1" applyFont="1" applyBorder="1" applyAlignment="1" applyProtection="1">
      <alignment horizontal="left" vertical="center" wrapText="1"/>
      <protection locked="0"/>
    </xf>
    <xf numFmtId="4" fontId="61" fillId="0" borderId="32" xfId="0" applyNumberFormat="1" applyFont="1" applyBorder="1" applyAlignment="1" applyProtection="1">
      <alignment horizontal="right" vertical="center" wrapText="1"/>
      <protection locked="0"/>
    </xf>
    <xf numFmtId="4" fontId="61" fillId="0" borderId="25" xfId="0" applyNumberFormat="1" applyFont="1" applyBorder="1" applyAlignment="1" applyProtection="1">
      <alignment horizontal="right" vertical="center" wrapText="1"/>
      <protection locked="0"/>
    </xf>
    <xf numFmtId="4" fontId="61" fillId="0" borderId="28" xfId="0" applyNumberFormat="1" applyFont="1" applyBorder="1" applyAlignment="1" applyProtection="1">
      <alignment horizontal="right" vertical="center" wrapText="1"/>
      <protection locked="0"/>
    </xf>
    <xf numFmtId="4" fontId="33" fillId="0" borderId="24" xfId="0" applyNumberFormat="1" applyFont="1" applyBorder="1" applyAlignment="1" applyProtection="1">
      <alignment horizontal="left" vertical="center" wrapText="1"/>
      <protection locked="0"/>
    </xf>
    <xf numFmtId="4" fontId="61" fillId="0" borderId="24" xfId="0" applyNumberFormat="1" applyFont="1" applyBorder="1" applyAlignment="1" applyProtection="1">
      <alignment vertical="center" wrapText="1"/>
      <protection locked="0"/>
    </xf>
    <xf numFmtId="4" fontId="33" fillId="0" borderId="24" xfId="0" applyNumberFormat="1" applyFont="1" applyBorder="1" applyAlignment="1" applyProtection="1">
      <alignment vertical="center" wrapText="1"/>
      <protection locked="0"/>
    </xf>
    <xf numFmtId="4" fontId="32" fillId="0" borderId="18" xfId="0" applyNumberFormat="1" applyFont="1" applyBorder="1" applyAlignment="1">
      <alignment horizontal="left" vertical="center" wrapText="1"/>
    </xf>
    <xf numFmtId="4" fontId="32" fillId="0" borderId="50" xfId="0" applyNumberFormat="1" applyFont="1" applyBorder="1" applyAlignment="1">
      <alignment horizontal="right" vertical="center" wrapText="1"/>
    </xf>
    <xf numFmtId="4" fontId="32" fillId="0" borderId="18" xfId="0" applyNumberFormat="1" applyFont="1" applyBorder="1" applyAlignment="1">
      <alignment horizontal="right" vertical="center" wrapText="1"/>
    </xf>
    <xf numFmtId="4" fontId="32" fillId="0" borderId="50" xfId="0" applyNumberFormat="1" applyFont="1" applyBorder="1" applyAlignment="1" applyProtection="1">
      <alignment horizontal="right" vertical="center" wrapText="1"/>
      <protection locked="0"/>
    </xf>
    <xf numFmtId="4" fontId="32" fillId="0" borderId="71" xfId="0" applyNumberFormat="1" applyFont="1" applyBorder="1" applyAlignment="1" applyProtection="1">
      <alignment horizontal="right" vertical="center" wrapText="1"/>
      <protection locked="0"/>
    </xf>
    <xf numFmtId="4" fontId="32" fillId="0" borderId="19" xfId="0" applyNumberFormat="1" applyFont="1" applyBorder="1" applyAlignment="1" applyProtection="1">
      <alignment horizontal="right" vertical="center" wrapText="1"/>
      <protection locked="0"/>
    </xf>
    <xf numFmtId="4" fontId="32" fillId="0" borderId="18" xfId="0" applyNumberFormat="1" applyFont="1" applyBorder="1" applyAlignment="1" applyProtection="1">
      <alignment horizontal="right" vertical="center" wrapText="1"/>
      <protection locked="0"/>
    </xf>
    <xf numFmtId="4" fontId="32" fillId="0" borderId="72" xfId="0" applyNumberFormat="1" applyFont="1" applyBorder="1" applyAlignment="1" applyProtection="1">
      <alignment horizontal="right" vertical="center" wrapText="1"/>
      <protection locked="0"/>
    </xf>
    <xf numFmtId="4" fontId="33" fillId="0" borderId="22" xfId="0" applyNumberFormat="1" applyFont="1" applyBorder="1" applyAlignment="1" applyProtection="1">
      <alignment vertical="center" wrapText="1"/>
      <protection locked="0"/>
    </xf>
    <xf numFmtId="4" fontId="32" fillId="0" borderId="39" xfId="0" applyNumberFormat="1" applyFont="1" applyBorder="1" applyAlignment="1" applyProtection="1">
      <alignment horizontal="right" vertical="center" wrapText="1"/>
      <protection locked="0"/>
    </xf>
    <xf numFmtId="4" fontId="32" fillId="0" borderId="61" xfId="0" applyNumberFormat="1" applyFont="1" applyBorder="1" applyAlignment="1" applyProtection="1">
      <alignment horizontal="right" vertical="center" wrapText="1"/>
      <protection locked="0"/>
    </xf>
    <xf numFmtId="4" fontId="32" fillId="0" borderId="23" xfId="0" applyNumberFormat="1" applyFont="1" applyBorder="1" applyAlignment="1" applyProtection="1">
      <alignment horizontal="right" vertical="center" wrapText="1"/>
      <protection locked="0"/>
    </xf>
    <xf numFmtId="4" fontId="32" fillId="0" borderId="22" xfId="0" applyNumberFormat="1" applyFont="1" applyBorder="1" applyAlignment="1" applyProtection="1">
      <alignment horizontal="right" vertical="center" wrapText="1"/>
      <protection locked="0"/>
    </xf>
    <xf numFmtId="4" fontId="32" fillId="0" borderId="95" xfId="0" applyNumberFormat="1" applyFont="1" applyBorder="1" applyAlignment="1" applyProtection="1">
      <alignment horizontal="right" vertical="center" wrapText="1"/>
      <protection locked="0"/>
    </xf>
    <xf numFmtId="4" fontId="33" fillId="0" borderId="66" xfId="0" applyNumberFormat="1" applyFont="1" applyBorder="1" applyAlignment="1" applyProtection="1">
      <alignment vertical="center" wrapText="1"/>
      <protection locked="0"/>
    </xf>
    <xf numFmtId="4" fontId="32" fillId="0" borderId="38" xfId="0" applyNumberFormat="1" applyFont="1" applyBorder="1" applyAlignment="1" applyProtection="1">
      <alignment horizontal="right" vertical="center" wrapText="1"/>
      <protection locked="0"/>
    </xf>
    <xf numFmtId="4" fontId="32" fillId="0" borderId="37" xfId="0" applyNumberFormat="1" applyFont="1" applyBorder="1" applyAlignment="1" applyProtection="1">
      <alignment horizontal="right" vertical="center" wrapText="1"/>
      <protection locked="0"/>
    </xf>
    <xf numFmtId="4" fontId="32" fillId="0" borderId="13" xfId="0" applyNumberFormat="1" applyFont="1" applyBorder="1" applyAlignment="1" applyProtection="1">
      <alignment horizontal="right" vertical="center" wrapText="1"/>
      <protection locked="0"/>
    </xf>
    <xf numFmtId="4" fontId="32" fillId="0" borderId="66" xfId="0" applyNumberFormat="1" applyFont="1" applyBorder="1" applyAlignment="1" applyProtection="1">
      <alignment horizontal="right" vertical="center" wrapText="1"/>
      <protection locked="0"/>
    </xf>
    <xf numFmtId="4" fontId="32" fillId="0" borderId="35" xfId="0" applyNumberFormat="1" applyFont="1" applyBorder="1" applyAlignment="1" applyProtection="1">
      <alignment horizontal="right" vertical="center" wrapText="1"/>
      <protection locked="0"/>
    </xf>
    <xf numFmtId="4" fontId="32" fillId="0" borderId="18" xfId="0" applyNumberFormat="1" applyFont="1" applyBorder="1" applyAlignment="1" applyProtection="1">
      <alignment vertical="center" wrapText="1"/>
      <protection locked="0"/>
    </xf>
    <xf numFmtId="0" fontId="32" fillId="44" borderId="18" xfId="40" applyFont="1" applyFill="1" applyBorder="1" applyAlignment="1">
      <alignment vertical="center" wrapText="1"/>
    </xf>
    <xf numFmtId="4" fontId="31" fillId="0" borderId="0" xfId="0" applyNumberFormat="1" applyFont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2" fillId="44" borderId="73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22" xfId="0" applyNumberFormat="1" applyFont="1" applyBorder="1" applyAlignment="1" applyProtection="1">
      <alignment horizontal="right" vertical="center" wrapText="1"/>
      <protection locked="0"/>
    </xf>
    <xf numFmtId="4" fontId="31" fillId="0" borderId="24" xfId="0" applyNumberFormat="1" applyFont="1" applyBorder="1" applyAlignment="1" applyProtection="1">
      <alignment horizontal="right" vertical="center" wrapText="1"/>
      <protection locked="0"/>
    </xf>
    <xf numFmtId="4" fontId="31" fillId="0" borderId="0" xfId="0" applyNumberFormat="1" applyFont="1" applyAlignment="1">
      <alignment horizontal="center" vertical="center"/>
    </xf>
    <xf numFmtId="4" fontId="61" fillId="0" borderId="0" xfId="0" applyNumberFormat="1" applyFont="1" applyAlignment="1">
      <alignment horizontal="right" vertical="center"/>
    </xf>
    <xf numFmtId="4" fontId="31" fillId="0" borderId="24" xfId="0" applyNumberFormat="1" applyFont="1" applyBorder="1" applyAlignment="1">
      <alignment horizontal="right" vertical="center" wrapText="1"/>
    </xf>
    <xf numFmtId="4" fontId="31" fillId="44" borderId="60" xfId="0" applyNumberFormat="1" applyFont="1" applyFill="1" applyBorder="1" applyAlignment="1">
      <alignment horizontal="left" vertical="center"/>
    </xf>
    <xf numFmtId="4" fontId="31" fillId="44" borderId="41" xfId="0" applyNumberFormat="1" applyFont="1" applyFill="1" applyBorder="1" applyAlignment="1">
      <alignment horizontal="left" vertical="center"/>
    </xf>
    <xf numFmtId="4" fontId="31" fillId="44" borderId="19" xfId="0" applyNumberFormat="1" applyFont="1" applyFill="1" applyBorder="1" applyAlignment="1">
      <alignment horizontal="left" vertical="center"/>
    </xf>
    <xf numFmtId="4" fontId="33" fillId="0" borderId="0" xfId="0" applyNumberFormat="1" applyFont="1" applyAlignment="1">
      <alignment horizontal="left" vertical="center"/>
    </xf>
    <xf numFmtId="4" fontId="33" fillId="0" borderId="0" xfId="0" applyNumberFormat="1" applyFont="1" applyAlignment="1">
      <alignment vertical="center"/>
    </xf>
    <xf numFmtId="4" fontId="33" fillId="0" borderId="42" xfId="0" applyNumberFormat="1" applyFont="1" applyBorder="1" applyAlignment="1">
      <alignment horizontal="right" vertical="center" wrapText="1"/>
    </xf>
    <xf numFmtId="4" fontId="33" fillId="0" borderId="22" xfId="0" applyNumberFormat="1" applyFont="1" applyBorder="1" applyAlignment="1">
      <alignment horizontal="right" vertical="center" wrapText="1"/>
    </xf>
    <xf numFmtId="4" fontId="33" fillId="0" borderId="53" xfId="0" applyNumberFormat="1" applyFont="1" applyBorder="1" applyAlignment="1">
      <alignment horizontal="right" vertical="center" wrapText="1"/>
    </xf>
    <xf numFmtId="4" fontId="33" fillId="0" borderId="52" xfId="0" applyNumberFormat="1" applyFont="1" applyBorder="1" applyAlignment="1">
      <alignment horizontal="right" vertical="center" wrapText="1"/>
    </xf>
    <xf numFmtId="4" fontId="33" fillId="0" borderId="48" xfId="0" applyNumberFormat="1" applyFont="1" applyBorder="1" applyAlignment="1">
      <alignment horizontal="right" vertical="center" wrapText="1"/>
    </xf>
    <xf numFmtId="4" fontId="33" fillId="0" borderId="47" xfId="0" applyNumberFormat="1" applyFont="1" applyBorder="1" applyAlignment="1">
      <alignment horizontal="right" vertical="center" wrapText="1"/>
    </xf>
    <xf numFmtId="4" fontId="33" fillId="0" borderId="70" xfId="0" applyNumberFormat="1" applyFont="1" applyBorder="1" applyAlignment="1">
      <alignment horizontal="right" vertical="center" wrapText="1"/>
    </xf>
    <xf numFmtId="4" fontId="33" fillId="0" borderId="26" xfId="0" applyNumberFormat="1" applyFont="1" applyBorder="1" applyAlignment="1">
      <alignment horizontal="right" vertical="center" wrapText="1"/>
    </xf>
    <xf numFmtId="4" fontId="31" fillId="0" borderId="18" xfId="0" applyNumberFormat="1" applyFont="1" applyBorder="1" applyAlignment="1">
      <alignment vertical="center"/>
    </xf>
    <xf numFmtId="4" fontId="33" fillId="0" borderId="22" xfId="0" applyNumberFormat="1" applyFont="1" applyBorder="1" applyAlignment="1" applyProtection="1">
      <alignment vertical="center"/>
      <protection locked="0"/>
    </xf>
    <xf numFmtId="4" fontId="33" fillId="0" borderId="24" xfId="0" applyNumberFormat="1" applyFont="1" applyBorder="1" applyAlignment="1" applyProtection="1">
      <alignment vertical="center"/>
      <protection locked="0"/>
    </xf>
    <xf numFmtId="4" fontId="61" fillId="0" borderId="26" xfId="0" applyNumberFormat="1" applyFont="1" applyBorder="1" applyAlignment="1" applyProtection="1">
      <alignment vertical="center"/>
      <protection locked="0"/>
    </xf>
    <xf numFmtId="4" fontId="33" fillId="0" borderId="67" xfId="0" applyNumberFormat="1" applyFont="1" applyBorder="1" applyAlignment="1" applyProtection="1">
      <alignment vertical="center"/>
      <protection locked="0"/>
    </xf>
    <xf numFmtId="0" fontId="48" fillId="0" borderId="40" xfId="0" applyFont="1" applyBorder="1"/>
    <xf numFmtId="0" fontId="48" fillId="0" borderId="26" xfId="0" applyFont="1" applyBorder="1"/>
    <xf numFmtId="4" fontId="31" fillId="44" borderId="18" xfId="0" applyNumberFormat="1" applyFont="1" applyFill="1" applyBorder="1" applyAlignment="1">
      <alignment horizontal="center" vertical="center"/>
    </xf>
    <xf numFmtId="4" fontId="61" fillId="0" borderId="66" xfId="0" applyNumberFormat="1" applyFont="1" applyBorder="1" applyAlignment="1">
      <alignment vertical="center"/>
    </xf>
    <xf numFmtId="4" fontId="32" fillId="0" borderId="0" xfId="0" applyNumberFormat="1" applyFont="1" applyAlignment="1" applyProtection="1">
      <alignment horizontal="center" vertical="center" wrapText="1"/>
      <protection locked="0"/>
    </xf>
    <xf numFmtId="4" fontId="61" fillId="0" borderId="66" xfId="0" applyNumberFormat="1" applyFont="1" applyBorder="1" applyAlignment="1" applyProtection="1">
      <alignment vertical="center"/>
      <protection locked="0"/>
    </xf>
    <xf numFmtId="4" fontId="61" fillId="0" borderId="13" xfId="0" applyNumberFormat="1" applyFont="1" applyBorder="1" applyAlignment="1" applyProtection="1">
      <alignment vertical="center"/>
      <protection locked="0"/>
    </xf>
    <xf numFmtId="4" fontId="31" fillId="0" borderId="18" xfId="0" applyNumberFormat="1" applyFont="1" applyBorder="1" applyAlignment="1" applyProtection="1">
      <alignment vertical="center"/>
      <protection locked="0"/>
    </xf>
    <xf numFmtId="4" fontId="31" fillId="0" borderId="19" xfId="0" applyNumberFormat="1" applyFont="1" applyBorder="1" applyAlignment="1" applyProtection="1">
      <alignment vertical="center"/>
      <protection locked="0"/>
    </xf>
    <xf numFmtId="4" fontId="31" fillId="0" borderId="20" xfId="0" applyNumberFormat="1" applyFont="1" applyBorder="1" applyAlignment="1" applyProtection="1">
      <alignment vertical="center"/>
      <protection locked="0"/>
    </xf>
    <xf numFmtId="4" fontId="31" fillId="0" borderId="21" xfId="0" applyNumberFormat="1" applyFont="1" applyBorder="1" applyAlignment="1" applyProtection="1">
      <alignment vertical="center"/>
      <protection locked="0"/>
    </xf>
    <xf numFmtId="4" fontId="63" fillId="0" borderId="0" xfId="0" applyNumberFormat="1" applyFont="1" applyAlignment="1" applyProtection="1">
      <alignment vertical="center"/>
      <protection locked="0"/>
    </xf>
    <xf numFmtId="4" fontId="61" fillId="0" borderId="47" xfId="0" applyNumberFormat="1" applyFont="1" applyBorder="1" applyAlignment="1" applyProtection="1">
      <alignment vertical="center"/>
      <protection locked="0"/>
    </xf>
    <xf numFmtId="4" fontId="61" fillId="0" borderId="49" xfId="0" applyNumberFormat="1" applyFont="1" applyBorder="1" applyAlignment="1" applyProtection="1">
      <alignment vertical="center"/>
      <protection locked="0"/>
    </xf>
    <xf numFmtId="4" fontId="61" fillId="0" borderId="18" xfId="0" applyNumberFormat="1" applyFont="1" applyBorder="1" applyAlignment="1" applyProtection="1">
      <alignment vertical="center"/>
      <protection locked="0"/>
    </xf>
    <xf numFmtId="4" fontId="61" fillId="0" borderId="19" xfId="0" applyNumberFormat="1" applyFont="1" applyBorder="1" applyAlignment="1" applyProtection="1">
      <alignment vertical="center"/>
      <protection locked="0"/>
    </xf>
    <xf numFmtId="4" fontId="61" fillId="0" borderId="18" xfId="0" applyNumberFormat="1" applyFont="1" applyBorder="1" applyAlignment="1">
      <alignment vertical="center"/>
    </xf>
    <xf numFmtId="4" fontId="61" fillId="0" borderId="22" xfId="0" applyNumberFormat="1" applyFont="1" applyBorder="1" applyAlignment="1">
      <alignment vertical="center"/>
    </xf>
    <xf numFmtId="4" fontId="66" fillId="0" borderId="0" xfId="0" applyNumberFormat="1" applyFont="1" applyAlignment="1">
      <alignment vertical="center"/>
    </xf>
    <xf numFmtId="0" fontId="61" fillId="0" borderId="0" xfId="0" applyFont="1" applyAlignment="1">
      <alignment vertical="center"/>
    </xf>
    <xf numFmtId="4" fontId="31" fillId="41" borderId="18" xfId="0" applyNumberFormat="1" applyFont="1" applyFill="1" applyBorder="1" applyAlignment="1">
      <alignment horizontal="center" vertical="center"/>
    </xf>
    <xf numFmtId="4" fontId="31" fillId="41" borderId="41" xfId="0" applyNumberFormat="1" applyFont="1" applyFill="1" applyBorder="1" applyAlignment="1">
      <alignment horizontal="center" vertical="center"/>
    </xf>
    <xf numFmtId="4" fontId="61" fillId="0" borderId="68" xfId="0" applyNumberFormat="1" applyFont="1" applyBorder="1" applyAlignment="1" applyProtection="1">
      <alignment vertical="center"/>
      <protection locked="0"/>
    </xf>
    <xf numFmtId="4" fontId="61" fillId="0" borderId="48" xfId="0" applyNumberFormat="1" applyFont="1" applyBorder="1" applyAlignment="1" applyProtection="1">
      <alignment vertical="center"/>
      <protection locked="0"/>
    </xf>
    <xf numFmtId="4" fontId="61" fillId="0" borderId="38" xfId="0" applyNumberFormat="1" applyFont="1" applyBorder="1" applyAlignment="1">
      <alignment vertical="center" wrapText="1"/>
    </xf>
    <xf numFmtId="4" fontId="61" fillId="0" borderId="36" xfId="0" applyNumberFormat="1" applyFont="1" applyBorder="1" applyAlignment="1">
      <alignment vertical="center" wrapText="1"/>
    </xf>
    <xf numFmtId="4" fontId="31" fillId="0" borderId="58" xfId="0" applyNumberFormat="1" applyFont="1" applyBorder="1" applyAlignment="1">
      <alignment horizontal="right" vertical="center"/>
    </xf>
    <xf numFmtId="4" fontId="31" fillId="0" borderId="53" xfId="0" applyNumberFormat="1" applyFont="1" applyBorder="1" applyAlignment="1" applyProtection="1">
      <alignment vertical="center"/>
      <protection locked="0"/>
    </xf>
    <xf numFmtId="4" fontId="31" fillId="0" borderId="59" xfId="0" applyNumberFormat="1" applyFont="1" applyBorder="1" applyAlignment="1">
      <alignment horizontal="right" vertical="center"/>
    </xf>
    <xf numFmtId="4" fontId="31" fillId="0" borderId="74" xfId="0" applyNumberFormat="1" applyFont="1" applyBorder="1" applyAlignment="1">
      <alignment horizontal="right" vertical="center"/>
    </xf>
    <xf numFmtId="4" fontId="61" fillId="0" borderId="26" xfId="0" applyNumberFormat="1" applyFont="1" applyBorder="1" applyAlignment="1">
      <alignment vertical="center"/>
    </xf>
    <xf numFmtId="4" fontId="61" fillId="0" borderId="70" xfId="0" applyNumberFormat="1" applyFont="1" applyBorder="1" applyAlignment="1">
      <alignment vertical="center"/>
    </xf>
    <xf numFmtId="4" fontId="67" fillId="0" borderId="52" xfId="0" applyNumberFormat="1" applyFont="1" applyBorder="1" applyAlignment="1" applyProtection="1">
      <alignment vertical="center" wrapText="1"/>
      <protection locked="0"/>
    </xf>
    <xf numFmtId="4" fontId="33" fillId="0" borderId="59" xfId="0" applyNumberFormat="1" applyFont="1" applyBorder="1" applyAlignment="1" applyProtection="1">
      <alignment vertical="center"/>
      <protection locked="0"/>
    </xf>
    <xf numFmtId="4" fontId="33" fillId="0" borderId="25" xfId="0" applyNumberFormat="1" applyFont="1" applyBorder="1" applyAlignment="1" applyProtection="1">
      <alignment vertical="center"/>
      <protection locked="0"/>
    </xf>
    <xf numFmtId="4" fontId="32" fillId="0" borderId="60" xfId="0" applyNumberFormat="1" applyFont="1" applyBorder="1" applyAlignment="1" applyProtection="1">
      <alignment vertical="center" wrapText="1"/>
      <protection locked="0"/>
    </xf>
    <xf numFmtId="4" fontId="31" fillId="44" borderId="60" xfId="0" applyNumberFormat="1" applyFont="1" applyFill="1" applyBorder="1" applyAlignment="1" applyProtection="1">
      <alignment vertical="center"/>
      <protection locked="0"/>
    </xf>
    <xf numFmtId="4" fontId="31" fillId="44" borderId="19" xfId="0" applyNumberFormat="1" applyFont="1" applyFill="1" applyBorder="1" applyAlignment="1" applyProtection="1">
      <alignment vertical="center"/>
      <protection locked="0"/>
    </xf>
    <xf numFmtId="0" fontId="33" fillId="0" borderId="0" xfId="0" applyFont="1"/>
    <xf numFmtId="0" fontId="48" fillId="0" borderId="0" xfId="0" applyFont="1" applyAlignment="1">
      <alignment horizontal="center" wrapText="1"/>
    </xf>
    <xf numFmtId="0" fontId="48" fillId="0" borderId="0" xfId="0" applyFont="1"/>
    <xf numFmtId="4" fontId="31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vertical="center"/>
    </xf>
    <xf numFmtId="4" fontId="31" fillId="0" borderId="0" xfId="0" applyNumberFormat="1" applyFont="1" applyAlignment="1" applyProtection="1">
      <alignment horizontal="left" vertical="center"/>
      <protection locked="0"/>
    </xf>
    <xf numFmtId="4" fontId="32" fillId="41" borderId="55" xfId="0" applyNumberFormat="1" applyFont="1" applyFill="1" applyBorder="1" applyAlignment="1" applyProtection="1">
      <alignment horizontal="center" vertical="center" wrapText="1"/>
      <protection locked="0"/>
    </xf>
    <xf numFmtId="4" fontId="31" fillId="41" borderId="51" xfId="0" applyNumberFormat="1" applyFont="1" applyFill="1" applyBorder="1" applyAlignment="1">
      <alignment vertical="center"/>
    </xf>
    <xf numFmtId="4" fontId="31" fillId="41" borderId="19" xfId="0" applyNumberFormat="1" applyFont="1" applyFill="1" applyBorder="1" applyAlignment="1">
      <alignment vertical="center"/>
    </xf>
    <xf numFmtId="4" fontId="31" fillId="0" borderId="0" xfId="0" applyNumberFormat="1" applyFont="1" applyAlignment="1">
      <alignment horizontal="left" vertical="center"/>
    </xf>
    <xf numFmtId="4" fontId="31" fillId="44" borderId="60" xfId="0" applyNumberFormat="1" applyFont="1" applyFill="1" applyBorder="1" applyAlignment="1" applyProtection="1">
      <alignment horizontal="center" vertical="center"/>
      <protection locked="0"/>
    </xf>
    <xf numFmtId="4" fontId="33" fillId="0" borderId="74" xfId="0" applyNumberFormat="1" applyFont="1" applyBorder="1" applyAlignment="1" applyProtection="1">
      <alignment vertical="center"/>
      <protection locked="0"/>
    </xf>
    <xf numFmtId="4" fontId="33" fillId="0" borderId="58" xfId="0" applyNumberFormat="1" applyFont="1" applyBorder="1" applyAlignment="1" applyProtection="1">
      <alignment vertical="center"/>
      <protection locked="0"/>
    </xf>
    <xf numFmtId="4" fontId="61" fillId="0" borderId="59" xfId="0" applyNumberFormat="1" applyFont="1" applyBorder="1" applyAlignment="1" applyProtection="1">
      <alignment vertical="center"/>
      <protection locked="0"/>
    </xf>
    <xf numFmtId="4" fontId="61" fillId="0" borderId="44" xfId="0" applyNumberFormat="1" applyFont="1" applyBorder="1" applyAlignment="1" applyProtection="1">
      <alignment vertical="center"/>
      <protection locked="0"/>
    </xf>
    <xf numFmtId="4" fontId="61" fillId="0" borderId="25" xfId="0" applyNumberFormat="1" applyFont="1" applyBorder="1" applyAlignment="1" applyProtection="1">
      <alignment vertical="center"/>
      <protection locked="0"/>
    </xf>
    <xf numFmtId="4" fontId="61" fillId="0" borderId="23" xfId="0" applyNumberFormat="1" applyFont="1" applyBorder="1" applyAlignment="1" applyProtection="1">
      <alignment vertical="center"/>
      <protection locked="0"/>
    </xf>
    <xf numFmtId="4" fontId="61" fillId="0" borderId="59" xfId="0" applyNumberFormat="1" applyFont="1" applyBorder="1" applyAlignment="1">
      <alignment horizontal="left" vertical="center" wrapText="1"/>
    </xf>
    <xf numFmtId="0" fontId="48" fillId="0" borderId="0" xfId="0" applyFont="1" applyAlignment="1">
      <alignment wrapText="1"/>
    </xf>
    <xf numFmtId="0" fontId="47" fillId="45" borderId="55" xfId="0" applyFont="1" applyFill="1" applyBorder="1" applyAlignment="1">
      <alignment horizontal="center" vertical="center" wrapText="1"/>
    </xf>
    <xf numFmtId="4" fontId="31" fillId="44" borderId="55" xfId="0" applyNumberFormat="1" applyFont="1" applyFill="1" applyBorder="1" applyAlignment="1" applyProtection="1">
      <alignment horizontal="center" vertical="center" wrapText="1"/>
      <protection locked="0"/>
    </xf>
    <xf numFmtId="4" fontId="31" fillId="44" borderId="66" xfId="0" applyNumberFormat="1" applyFont="1" applyFill="1" applyBorder="1" applyAlignment="1" applyProtection="1">
      <alignment horizontal="center" vertical="center" wrapText="1"/>
      <protection locked="0"/>
    </xf>
    <xf numFmtId="4" fontId="61" fillId="0" borderId="0" xfId="0" applyNumberFormat="1" applyFont="1" applyAlignment="1">
      <alignment vertical="center"/>
    </xf>
    <xf numFmtId="4" fontId="31" fillId="0" borderId="57" xfId="0" applyNumberFormat="1" applyFont="1" applyBorder="1" applyAlignment="1" applyProtection="1">
      <alignment vertical="center"/>
      <protection locked="0"/>
    </xf>
    <xf numFmtId="4" fontId="32" fillId="44" borderId="60" xfId="0" applyNumberFormat="1" applyFont="1" applyFill="1" applyBorder="1" applyAlignment="1">
      <alignment horizontal="center" vertical="center" wrapText="1"/>
    </xf>
    <xf numFmtId="4" fontId="32" fillId="44" borderId="19" xfId="0" applyNumberFormat="1" applyFont="1" applyFill="1" applyBorder="1" applyAlignment="1">
      <alignment horizontal="center" vertical="center" wrapText="1"/>
    </xf>
    <xf numFmtId="4" fontId="31" fillId="44" borderId="60" xfId="0" applyNumberFormat="1" applyFont="1" applyFill="1" applyBorder="1" applyAlignment="1">
      <alignment horizontal="center" vertical="center"/>
    </xf>
    <xf numFmtId="4" fontId="32" fillId="0" borderId="0" xfId="0" applyNumberFormat="1" applyFont="1" applyAlignment="1">
      <alignment horizontal="left" vertical="center" wrapText="1"/>
    </xf>
    <xf numFmtId="4" fontId="32" fillId="44" borderId="60" xfId="0" applyNumberFormat="1" applyFont="1" applyFill="1" applyBorder="1" applyAlignment="1" applyProtection="1">
      <alignment horizontal="center" vertical="center" wrapText="1"/>
      <protection locked="0"/>
    </xf>
    <xf numFmtId="4" fontId="32" fillId="44" borderId="19" xfId="0" applyNumberFormat="1" applyFont="1" applyFill="1" applyBorder="1" applyAlignment="1" applyProtection="1">
      <alignment horizontal="center" vertical="center" wrapText="1"/>
      <protection locked="0"/>
    </xf>
    <xf numFmtId="4" fontId="61" fillId="0" borderId="27" xfId="0" applyNumberFormat="1" applyFont="1" applyBorder="1" applyAlignment="1" applyProtection="1">
      <alignment vertical="center"/>
      <protection locked="0"/>
    </xf>
    <xf numFmtId="4" fontId="32" fillId="44" borderId="4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left" vertical="center"/>
    </xf>
    <xf numFmtId="4" fontId="61" fillId="0" borderId="67" xfId="0" applyNumberFormat="1" applyFont="1" applyBorder="1" applyAlignment="1">
      <alignment horizontal="left" vertical="center" wrapText="1"/>
    </xf>
    <xf numFmtId="4" fontId="33" fillId="0" borderId="26" xfId="0" applyNumberFormat="1" applyFont="1" applyBorder="1" applyAlignment="1" applyProtection="1">
      <alignment vertical="center"/>
      <protection locked="0"/>
    </xf>
    <xf numFmtId="4" fontId="33" fillId="0" borderId="43" xfId="0" applyNumberFormat="1" applyFont="1" applyBorder="1" applyAlignment="1" applyProtection="1">
      <alignment vertical="center"/>
      <protection locked="0"/>
    </xf>
    <xf numFmtId="0" fontId="47" fillId="44" borderId="50" xfId="0" applyFont="1" applyFill="1" applyBorder="1" applyAlignment="1">
      <alignment horizontal="center" vertical="center" wrapText="1"/>
    </xf>
    <xf numFmtId="0" fontId="47" fillId="44" borderId="71" xfId="0" applyFont="1" applyFill="1" applyBorder="1" applyAlignment="1">
      <alignment horizontal="center" vertical="center" wrapText="1"/>
    </xf>
    <xf numFmtId="0" fontId="32" fillId="44" borderId="71" xfId="40" applyFont="1" applyFill="1" applyBorder="1" applyAlignment="1">
      <alignment vertical="center" wrapText="1"/>
    </xf>
    <xf numFmtId="0" fontId="47" fillId="44" borderId="145" xfId="0" applyFont="1" applyFill="1" applyBorder="1" applyAlignment="1">
      <alignment horizontal="center" vertical="center" wrapText="1"/>
    </xf>
    <xf numFmtId="0" fontId="47" fillId="44" borderId="146" xfId="0" applyFont="1" applyFill="1" applyBorder="1" applyAlignment="1">
      <alignment horizontal="center" vertical="center" wrapText="1"/>
    </xf>
    <xf numFmtId="0" fontId="47" fillId="44" borderId="147" xfId="0" applyFont="1" applyFill="1" applyBorder="1" applyAlignment="1">
      <alignment horizontal="center" vertical="center" wrapText="1"/>
    </xf>
    <xf numFmtId="0" fontId="52" fillId="42" borderId="14" xfId="40" applyFont="1" applyFill="1" applyBorder="1" applyAlignment="1" applyProtection="1">
      <alignment horizontal="center" vertical="center"/>
      <protection locked="0" hidden="1"/>
    </xf>
    <xf numFmtId="0" fontId="52" fillId="0" borderId="0" xfId="40" applyFont="1" applyAlignment="1">
      <alignment horizontal="center" vertical="center"/>
    </xf>
    <xf numFmtId="0" fontId="52" fillId="0" borderId="48" xfId="40" applyFont="1" applyBorder="1" applyAlignment="1">
      <alignment horizontal="center" vertical="center"/>
    </xf>
    <xf numFmtId="0" fontId="52" fillId="42" borderId="56" xfId="40" applyFont="1" applyFill="1" applyBorder="1" applyAlignment="1" applyProtection="1">
      <alignment horizontal="center" vertical="center"/>
      <protection locked="0" hidden="1"/>
    </xf>
    <xf numFmtId="0" fontId="52" fillId="42" borderId="0" xfId="40" applyFont="1" applyFill="1" applyAlignment="1" applyProtection="1">
      <alignment horizontal="center" vertical="center"/>
      <protection locked="0" hidden="1"/>
    </xf>
    <xf numFmtId="0" fontId="60" fillId="42" borderId="0" xfId="40" applyFont="1" applyFill="1" applyAlignment="1" applyProtection="1">
      <alignment horizontal="center" vertical="center"/>
      <protection locked="0" hidden="1"/>
    </xf>
    <xf numFmtId="0" fontId="60" fillId="42" borderId="0" xfId="40" applyFont="1" applyFill="1" applyAlignment="1" applyProtection="1">
      <alignment horizontal="center" vertical="top"/>
      <protection locked="0" hidden="1"/>
    </xf>
    <xf numFmtId="0" fontId="32" fillId="0" borderId="0" xfId="93" applyFont="1" applyAlignment="1">
      <alignment horizontal="center"/>
    </xf>
    <xf numFmtId="0" fontId="32" fillId="0" borderId="141" xfId="93" applyFont="1" applyBorder="1" applyAlignment="1">
      <alignment horizontal="center"/>
    </xf>
    <xf numFmtId="0" fontId="33" fillId="0" borderId="73" xfId="93" applyFont="1" applyBorder="1"/>
    <xf numFmtId="0" fontId="33" fillId="0" borderId="56" xfId="93" applyFont="1" applyBorder="1"/>
    <xf numFmtId="0" fontId="33" fillId="0" borderId="69" xfId="93" applyFont="1" applyBorder="1"/>
    <xf numFmtId="0" fontId="32" fillId="0" borderId="67" xfId="93" applyFont="1" applyBorder="1" applyAlignment="1">
      <alignment horizontal="center"/>
    </xf>
    <xf numFmtId="0" fontId="33" fillId="0" borderId="0" xfId="93" applyFont="1" applyAlignment="1">
      <alignment horizontal="left"/>
    </xf>
    <xf numFmtId="0" fontId="33" fillId="0" borderId="0" xfId="93" applyFont="1" applyAlignment="1">
      <alignment horizontal="center"/>
    </xf>
    <xf numFmtId="0" fontId="33" fillId="0" borderId="44" xfId="93" applyFont="1" applyBorder="1" applyAlignment="1">
      <alignment vertical="top" wrapText="1"/>
    </xf>
    <xf numFmtId="0" fontId="33" fillId="0" borderId="25" xfId="93" applyFont="1" applyBorder="1" applyAlignment="1">
      <alignment vertical="top" wrapText="1"/>
    </xf>
    <xf numFmtId="0" fontId="33" fillId="0" borderId="44" xfId="93" applyFont="1" applyBorder="1" applyAlignment="1">
      <alignment wrapText="1"/>
    </xf>
    <xf numFmtId="0" fontId="33" fillId="0" borderId="25" xfId="93" applyFont="1" applyBorder="1" applyAlignment="1">
      <alignment wrapText="1"/>
    </xf>
    <xf numFmtId="0" fontId="32" fillId="47" borderId="44" xfId="93" applyFont="1" applyFill="1" applyBorder="1" applyAlignment="1">
      <alignment wrapText="1"/>
    </xf>
    <xf numFmtId="0" fontId="33" fillId="47" borderId="44" xfId="93" applyFont="1" applyFill="1" applyBorder="1" applyAlignment="1">
      <alignment wrapText="1"/>
    </xf>
    <xf numFmtId="0" fontId="33" fillId="47" borderId="25" xfId="93" applyFont="1" applyFill="1" applyBorder="1" applyAlignment="1">
      <alignment wrapText="1"/>
    </xf>
    <xf numFmtId="0" fontId="32" fillId="0" borderId="44" xfId="93" applyFont="1" applyBorder="1" applyAlignment="1">
      <alignment wrapText="1"/>
    </xf>
    <xf numFmtId="14" fontId="32" fillId="0" borderId="0" xfId="93" applyNumberFormat="1" applyFont="1" applyAlignment="1">
      <alignment horizontal="left"/>
    </xf>
    <xf numFmtId="0" fontId="32" fillId="0" borderId="0" xfId="93" applyFont="1" applyAlignment="1">
      <alignment horizontal="left"/>
    </xf>
    <xf numFmtId="0" fontId="33" fillId="0" borderId="59" xfId="93" applyFont="1" applyBorder="1" applyAlignment="1">
      <alignment wrapText="1"/>
    </xf>
    <xf numFmtId="0" fontId="33" fillId="0" borderId="141" xfId="93" applyFont="1" applyBorder="1" applyAlignment="1">
      <alignment horizontal="center"/>
    </xf>
    <xf numFmtId="14" fontId="33" fillId="0" borderId="0" xfId="93" applyNumberFormat="1" applyFont="1" applyAlignment="1">
      <alignment horizontal="center"/>
    </xf>
    <xf numFmtId="0" fontId="33" fillId="0" borderId="86" xfId="93" applyFont="1" applyBorder="1" applyAlignment="1">
      <alignment wrapText="1"/>
    </xf>
    <xf numFmtId="0" fontId="33" fillId="0" borderId="14" xfId="93" applyFont="1" applyBorder="1"/>
    <xf numFmtId="0" fontId="33" fillId="0" borderId="13" xfId="93" applyFont="1" applyBorder="1"/>
    <xf numFmtId="0" fontId="33" fillId="0" borderId="0" xfId="93" applyFont="1"/>
    <xf numFmtId="0" fontId="47" fillId="44" borderId="60" xfId="0" applyFont="1" applyFill="1" applyBorder="1" applyAlignment="1">
      <alignment horizontal="center" wrapText="1"/>
    </xf>
    <xf numFmtId="0" fontId="47" fillId="44" borderId="41" xfId="0" applyFont="1" applyFill="1" applyBorder="1" applyAlignment="1">
      <alignment horizontal="center" wrapText="1"/>
    </xf>
    <xf numFmtId="0" fontId="47" fillId="44" borderId="19" xfId="0" applyFont="1" applyFill="1" applyBorder="1" applyAlignment="1">
      <alignment horizontal="center" wrapText="1"/>
    </xf>
    <xf numFmtId="4" fontId="33" fillId="0" borderId="59" xfId="0" applyNumberFormat="1" applyFont="1" applyBorder="1" applyAlignment="1" applyProtection="1">
      <alignment vertical="center"/>
      <protection locked="0"/>
    </xf>
    <xf numFmtId="4" fontId="33" fillId="0" borderId="44" xfId="0" applyNumberFormat="1" applyFont="1" applyBorder="1" applyAlignment="1" applyProtection="1">
      <alignment vertical="center"/>
      <protection locked="0"/>
    </xf>
    <xf numFmtId="4" fontId="33" fillId="0" borderId="25" xfId="0" applyNumberFormat="1" applyFont="1" applyBorder="1" applyAlignment="1" applyProtection="1">
      <alignment vertical="center"/>
      <protection locked="0"/>
    </xf>
    <xf numFmtId="0" fontId="48" fillId="44" borderId="86" xfId="0" applyFont="1" applyFill="1" applyBorder="1" applyAlignment="1">
      <alignment horizontal="center" vertical="center"/>
    </xf>
    <xf numFmtId="0" fontId="48" fillId="44" borderId="13" xfId="0" applyFont="1" applyFill="1" applyBorder="1" applyAlignment="1">
      <alignment horizontal="center" vertical="center"/>
    </xf>
    <xf numFmtId="0" fontId="32" fillId="44" borderId="60" xfId="0" applyFont="1" applyFill="1" applyBorder="1" applyAlignment="1">
      <alignment horizontal="center" vertical="center"/>
    </xf>
    <xf numFmtId="0" fontId="32" fillId="44" borderId="41" xfId="0" applyFont="1" applyFill="1" applyBorder="1" applyAlignment="1">
      <alignment horizontal="center" vertical="center"/>
    </xf>
    <xf numFmtId="0" fontId="32" fillId="44" borderId="19" xfId="0" applyFont="1" applyFill="1" applyBorder="1" applyAlignment="1">
      <alignment horizontal="center" vertical="center"/>
    </xf>
    <xf numFmtId="4" fontId="32" fillId="0" borderId="60" xfId="0" applyNumberFormat="1" applyFont="1" applyBorder="1" applyAlignment="1" applyProtection="1">
      <alignment vertical="center" wrapText="1"/>
      <protection locked="0"/>
    </xf>
    <xf numFmtId="4" fontId="32" fillId="0" borderId="41" xfId="0" applyNumberFormat="1" applyFont="1" applyBorder="1" applyAlignment="1" applyProtection="1">
      <alignment vertical="center" wrapText="1"/>
      <protection locked="0"/>
    </xf>
    <xf numFmtId="4" fontId="32" fillId="0" borderId="19" xfId="0" applyNumberFormat="1" applyFont="1" applyBorder="1" applyAlignment="1" applyProtection="1">
      <alignment vertical="center" wrapText="1"/>
      <protection locked="0"/>
    </xf>
    <xf numFmtId="4" fontId="33" fillId="0" borderId="74" xfId="0" applyNumberFormat="1" applyFont="1" applyBorder="1" applyAlignment="1" applyProtection="1">
      <alignment vertical="center" wrapText="1"/>
      <protection locked="0"/>
    </xf>
    <xf numFmtId="4" fontId="33" fillId="0" borderId="70" xfId="0" applyNumberFormat="1" applyFont="1" applyBorder="1" applyAlignment="1" applyProtection="1">
      <alignment vertical="center" wrapText="1"/>
      <protection locked="0"/>
    </xf>
    <xf numFmtId="4" fontId="33" fillId="0" borderId="27" xfId="0" applyNumberFormat="1" applyFont="1" applyBorder="1" applyAlignment="1" applyProtection="1">
      <alignment vertical="center" wrapText="1"/>
      <protection locked="0"/>
    </xf>
    <xf numFmtId="0" fontId="47" fillId="46" borderId="125" xfId="0" applyFont="1" applyFill="1" applyBorder="1"/>
    <xf numFmtId="0" fontId="47" fillId="46" borderId="126" xfId="0" applyFont="1" applyFill="1" applyBorder="1"/>
    <xf numFmtId="0" fontId="33" fillId="0" borderId="104" xfId="0" applyFont="1" applyBorder="1"/>
    <xf numFmtId="4" fontId="31" fillId="0" borderId="127" xfId="0" applyNumberFormat="1" applyFont="1" applyBorder="1" applyAlignment="1">
      <alignment vertical="center"/>
    </xf>
    <xf numFmtId="4" fontId="31" fillId="0" borderId="126" xfId="0" applyNumberFormat="1" applyFont="1" applyBorder="1" applyAlignment="1">
      <alignment vertical="center"/>
    </xf>
    <xf numFmtId="4" fontId="61" fillId="0" borderId="74" xfId="0" applyNumberFormat="1" applyFont="1" applyBorder="1" applyAlignment="1" applyProtection="1">
      <alignment horizontal="left" vertical="center"/>
      <protection locked="0"/>
    </xf>
    <xf numFmtId="4" fontId="61" fillId="0" borderId="27" xfId="0" applyNumberFormat="1" applyFont="1" applyBorder="1" applyAlignment="1" applyProtection="1">
      <alignment horizontal="left" vertical="center"/>
      <protection locked="0"/>
    </xf>
    <xf numFmtId="4" fontId="61" fillId="0" borderId="59" xfId="0" applyNumberFormat="1" applyFont="1" applyBorder="1" applyAlignment="1" applyProtection="1">
      <alignment horizontal="left" vertical="center" wrapText="1"/>
      <protection locked="0"/>
    </xf>
    <xf numFmtId="4" fontId="61" fillId="0" borderId="25" xfId="0" applyNumberFormat="1" applyFont="1" applyBorder="1" applyAlignment="1" applyProtection="1">
      <alignment horizontal="left" vertical="center" wrapText="1"/>
      <protection locked="0"/>
    </xf>
    <xf numFmtId="4" fontId="61" fillId="0" borderId="59" xfId="0" applyNumberFormat="1" applyFont="1" applyBorder="1" applyAlignment="1" applyProtection="1">
      <alignment horizontal="left" vertical="center"/>
      <protection locked="0"/>
    </xf>
    <xf numFmtId="4" fontId="61" fillId="0" borderId="25" xfId="0" applyNumberFormat="1" applyFont="1" applyBorder="1" applyAlignment="1" applyProtection="1">
      <alignment horizontal="left" vertical="center"/>
      <protection locked="0"/>
    </xf>
    <xf numFmtId="4" fontId="33" fillId="0" borderId="59" xfId="0" applyNumberFormat="1" applyFont="1" applyBorder="1" applyAlignment="1" applyProtection="1">
      <alignment vertical="center" wrapText="1"/>
      <protection locked="0"/>
    </xf>
    <xf numFmtId="4" fontId="33" fillId="0" borderId="44" xfId="0" applyNumberFormat="1" applyFont="1" applyBorder="1" applyAlignment="1" applyProtection="1">
      <alignment vertical="center" wrapText="1"/>
      <protection locked="0"/>
    </xf>
    <xf numFmtId="4" fontId="33" fillId="0" borderId="25" xfId="0" applyNumberFormat="1" applyFont="1" applyBorder="1" applyAlignment="1" applyProtection="1">
      <alignment vertical="center" wrapText="1"/>
      <protection locked="0"/>
    </xf>
    <xf numFmtId="4" fontId="61" fillId="0" borderId="59" xfId="0" applyNumberFormat="1" applyFont="1" applyBorder="1" applyAlignment="1" applyProtection="1">
      <alignment horizontal="left" vertical="center" indent="1"/>
      <protection locked="0"/>
    </xf>
    <xf numFmtId="4" fontId="61" fillId="0" borderId="44" xfId="0" applyNumberFormat="1" applyFont="1" applyBorder="1" applyAlignment="1" applyProtection="1">
      <alignment horizontal="left" vertical="center" indent="1"/>
      <protection locked="0"/>
    </xf>
    <xf numFmtId="4" fontId="61" fillId="0" borderId="25" xfId="0" applyNumberFormat="1" applyFont="1" applyBorder="1" applyAlignment="1" applyProtection="1">
      <alignment horizontal="left" vertical="center" indent="1"/>
      <protection locked="0"/>
    </xf>
    <xf numFmtId="4" fontId="61" fillId="0" borderId="59" xfId="0" applyNumberFormat="1" applyFont="1" applyBorder="1" applyAlignment="1" applyProtection="1">
      <alignment horizontal="left" vertical="center" wrapText="1" indent="1"/>
      <protection locked="0"/>
    </xf>
    <xf numFmtId="4" fontId="61" fillId="0" borderId="44" xfId="0" applyNumberFormat="1" applyFont="1" applyBorder="1" applyAlignment="1" applyProtection="1">
      <alignment horizontal="left" vertical="center" wrapText="1" indent="1"/>
      <protection locked="0"/>
    </xf>
    <xf numFmtId="4" fontId="61" fillId="0" borderId="25" xfId="0" applyNumberFormat="1" applyFont="1" applyBorder="1" applyAlignment="1" applyProtection="1">
      <alignment horizontal="left" vertical="center" wrapText="1" indent="1"/>
      <protection locked="0"/>
    </xf>
    <xf numFmtId="4" fontId="31" fillId="44" borderId="60" xfId="0" applyNumberFormat="1" applyFont="1" applyFill="1" applyBorder="1" applyAlignment="1" applyProtection="1">
      <alignment vertical="center"/>
      <protection locked="0"/>
    </xf>
    <xf numFmtId="4" fontId="31" fillId="44" borderId="41" xfId="0" applyNumberFormat="1" applyFont="1" applyFill="1" applyBorder="1" applyAlignment="1" applyProtection="1">
      <alignment vertical="center"/>
      <protection locked="0"/>
    </xf>
    <xf numFmtId="4" fontId="31" fillId="44" borderId="19" xfId="0" applyNumberFormat="1" applyFont="1" applyFill="1" applyBorder="1" applyAlignment="1" applyProtection="1">
      <alignment vertical="center"/>
      <protection locked="0"/>
    </xf>
    <xf numFmtId="4" fontId="33" fillId="0" borderId="74" xfId="0" applyNumberFormat="1" applyFont="1" applyBorder="1" applyAlignment="1" applyProtection="1">
      <alignment horizontal="left" vertical="center" wrapText="1" indent="1"/>
      <protection locked="0"/>
    </xf>
    <xf numFmtId="4" fontId="33" fillId="0" borderId="70" xfId="0" applyNumberFormat="1" applyFont="1" applyBorder="1" applyAlignment="1" applyProtection="1">
      <alignment horizontal="left" vertical="center" wrapText="1" indent="1"/>
      <protection locked="0"/>
    </xf>
    <xf numFmtId="4" fontId="33" fillId="0" borderId="27" xfId="0" applyNumberFormat="1" applyFont="1" applyBorder="1" applyAlignment="1" applyProtection="1">
      <alignment horizontal="left" vertical="center" wrapText="1" indent="1"/>
      <protection locked="0"/>
    </xf>
    <xf numFmtId="0" fontId="47" fillId="0" borderId="0" xfId="0" applyFont="1" applyAlignment="1">
      <alignment horizontal="left" wrapText="1"/>
    </xf>
    <xf numFmtId="0" fontId="33" fillId="0" borderId="0" xfId="0" applyFont="1"/>
    <xf numFmtId="4" fontId="33" fillId="0" borderId="57" xfId="0" applyNumberFormat="1" applyFont="1" applyBorder="1" applyAlignment="1" applyProtection="1">
      <alignment vertical="center" wrapText="1"/>
      <protection locked="0"/>
    </xf>
    <xf numFmtId="4" fontId="33" fillId="0" borderId="42" xfId="0" applyNumberFormat="1" applyFont="1" applyBorder="1" applyAlignment="1" applyProtection="1">
      <alignment vertical="center" wrapText="1"/>
      <protection locked="0"/>
    </xf>
    <xf numFmtId="4" fontId="33" fillId="0" borderId="23" xfId="0" applyNumberFormat="1" applyFont="1" applyBorder="1" applyAlignment="1" applyProtection="1">
      <alignment vertical="center" wrapText="1"/>
      <protection locked="0"/>
    </xf>
    <xf numFmtId="4" fontId="33" fillId="0" borderId="59" xfId="0" applyNumberFormat="1" applyFont="1" applyBorder="1" applyAlignment="1" applyProtection="1">
      <alignment horizontal="left" vertical="center" wrapText="1"/>
      <protection locked="0"/>
    </xf>
    <xf numFmtId="4" fontId="33" fillId="0" borderId="25" xfId="0" applyNumberFormat="1" applyFont="1" applyBorder="1" applyAlignment="1" applyProtection="1">
      <alignment horizontal="left" vertical="center" wrapText="1"/>
      <protection locked="0"/>
    </xf>
    <xf numFmtId="4" fontId="61" fillId="0" borderId="57" xfId="0" applyNumberFormat="1" applyFont="1" applyBorder="1" applyAlignment="1" applyProtection="1">
      <alignment horizontal="left" vertical="center"/>
      <protection locked="0"/>
    </xf>
    <xf numFmtId="4" fontId="61" fillId="0" borderId="23" xfId="0" applyNumberFormat="1" applyFont="1" applyBorder="1" applyAlignment="1" applyProtection="1">
      <alignment horizontal="left" vertical="center"/>
      <protection locked="0"/>
    </xf>
    <xf numFmtId="0" fontId="48" fillId="0" borderId="0" xfId="0" applyFont="1" applyAlignment="1">
      <alignment horizontal="center" wrapText="1"/>
    </xf>
    <xf numFmtId="0" fontId="48" fillId="0" borderId="0" xfId="0" applyFont="1"/>
    <xf numFmtId="4" fontId="31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vertical="center"/>
    </xf>
    <xf numFmtId="4" fontId="31" fillId="0" borderId="0" xfId="0" applyNumberFormat="1" applyFont="1" applyAlignment="1" applyProtection="1">
      <alignment horizontal="left" vertical="center"/>
      <protection locked="0"/>
    </xf>
    <xf numFmtId="4" fontId="32" fillId="41" borderId="55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66" xfId="0" applyFont="1" applyBorder="1" applyAlignment="1">
      <alignment horizontal="center" vertical="center" wrapText="1"/>
    </xf>
    <xf numFmtId="0" fontId="32" fillId="0" borderId="60" xfId="40" applyFont="1" applyBorder="1" applyAlignment="1">
      <alignment vertical="center" wrapText="1"/>
    </xf>
    <xf numFmtId="0" fontId="32" fillId="0" borderId="41" xfId="40" applyFont="1" applyBorder="1" applyAlignment="1">
      <alignment vertical="center" wrapText="1"/>
    </xf>
    <xf numFmtId="0" fontId="32" fillId="0" borderId="19" xfId="40" applyFont="1" applyBorder="1" applyAlignment="1">
      <alignment vertical="center" wrapText="1"/>
    </xf>
    <xf numFmtId="4" fontId="31" fillId="44" borderId="60" xfId="0" applyNumberFormat="1" applyFont="1" applyFill="1" applyBorder="1" applyAlignment="1">
      <alignment horizontal="left" vertical="center" wrapText="1"/>
    </xf>
    <xf numFmtId="4" fontId="31" fillId="44" borderId="41" xfId="0" applyNumberFormat="1" applyFont="1" applyFill="1" applyBorder="1" applyAlignment="1">
      <alignment horizontal="left" vertical="center" wrapText="1"/>
    </xf>
    <xf numFmtId="4" fontId="31" fillId="44" borderId="19" xfId="0" applyNumberFormat="1" applyFont="1" applyFill="1" applyBorder="1" applyAlignment="1">
      <alignment horizontal="left" vertical="center" wrapText="1"/>
    </xf>
    <xf numFmtId="14" fontId="48" fillId="0" borderId="0" xfId="0" applyNumberFormat="1" applyFont="1" applyAlignment="1">
      <alignment horizontal="center" wrapText="1"/>
    </xf>
    <xf numFmtId="4" fontId="61" fillId="0" borderId="96" xfId="0" applyNumberFormat="1" applyFont="1" applyBorder="1" applyAlignment="1">
      <alignment vertical="center" wrapText="1"/>
    </xf>
    <xf numFmtId="4" fontId="61" fillId="0" borderId="23" xfId="0" applyNumberFormat="1" applyFont="1" applyBorder="1" applyAlignment="1">
      <alignment vertical="center" wrapText="1"/>
    </xf>
    <xf numFmtId="4" fontId="61" fillId="0" borderId="43" xfId="0" applyNumberFormat="1" applyFont="1" applyBorder="1" applyAlignment="1">
      <alignment vertical="center" wrapText="1"/>
    </xf>
    <xf numFmtId="4" fontId="61" fillId="0" borderId="25" xfId="0" applyNumberFormat="1" applyFont="1" applyBorder="1" applyAlignment="1">
      <alignment vertical="center" wrapText="1"/>
    </xf>
    <xf numFmtId="4" fontId="61" fillId="0" borderId="43" xfId="0" applyNumberFormat="1" applyFont="1" applyBorder="1" applyAlignment="1">
      <alignment horizontal="left" vertical="center" wrapText="1"/>
    </xf>
    <xf numFmtId="4" fontId="61" fillId="0" borderId="25" xfId="0" applyNumberFormat="1" applyFont="1" applyBorder="1" applyAlignment="1">
      <alignment horizontal="left" vertical="center" wrapText="1"/>
    </xf>
    <xf numFmtId="4" fontId="61" fillId="0" borderId="97" xfId="0" applyNumberFormat="1" applyFont="1" applyBorder="1" applyAlignment="1">
      <alignment horizontal="left" vertical="center" wrapText="1"/>
    </xf>
    <xf numFmtId="4" fontId="61" fillId="0" borderId="27" xfId="0" applyNumberFormat="1" applyFont="1" applyBorder="1" applyAlignment="1">
      <alignment horizontal="left" vertical="center" wrapText="1"/>
    </xf>
    <xf numFmtId="4" fontId="31" fillId="41" borderId="51" xfId="0" applyNumberFormat="1" applyFont="1" applyFill="1" applyBorder="1" applyAlignment="1">
      <alignment vertical="center"/>
    </xf>
    <xf numFmtId="4" fontId="31" fillId="41" borderId="19" xfId="0" applyNumberFormat="1" applyFont="1" applyFill="1" applyBorder="1" applyAlignment="1">
      <alignment vertical="center"/>
    </xf>
    <xf numFmtId="4" fontId="32" fillId="0" borderId="0" xfId="0" applyNumberFormat="1" applyFont="1" applyAlignment="1" applyProtection="1">
      <alignment horizontal="left" vertical="center" wrapText="1"/>
      <protection locked="0"/>
    </xf>
    <xf numFmtId="4" fontId="31" fillId="41" borderId="60" xfId="0" applyNumberFormat="1" applyFont="1" applyFill="1" applyBorder="1" applyAlignment="1">
      <alignment horizontal="center" vertical="center" wrapText="1"/>
    </xf>
    <xf numFmtId="4" fontId="31" fillId="41" borderId="19" xfId="0" applyNumberFormat="1" applyFont="1" applyFill="1" applyBorder="1" applyAlignment="1">
      <alignment horizontal="center" vertical="center" wrapText="1"/>
    </xf>
    <xf numFmtId="4" fontId="31" fillId="0" borderId="59" xfId="0" applyNumberFormat="1" applyFont="1" applyBorder="1" applyAlignment="1" applyProtection="1">
      <alignment vertical="center"/>
      <protection locked="0"/>
    </xf>
    <xf numFmtId="4" fontId="31" fillId="0" borderId="44" xfId="0" applyNumberFormat="1" applyFont="1" applyBorder="1" applyAlignment="1" applyProtection="1">
      <alignment vertical="center"/>
      <protection locked="0"/>
    </xf>
    <xf numFmtId="4" fontId="31" fillId="0" borderId="25" xfId="0" applyNumberFormat="1" applyFont="1" applyBorder="1" applyAlignment="1" applyProtection="1">
      <alignment vertical="center"/>
      <protection locked="0"/>
    </xf>
    <xf numFmtId="4" fontId="32" fillId="44" borderId="60" xfId="0" applyNumberFormat="1" applyFont="1" applyFill="1" applyBorder="1" applyAlignment="1" applyProtection="1">
      <alignment horizontal="left" vertical="center"/>
      <protection locked="0"/>
    </xf>
    <xf numFmtId="4" fontId="32" fillId="44" borderId="41" xfId="0" applyNumberFormat="1" applyFont="1" applyFill="1" applyBorder="1" applyAlignment="1" applyProtection="1">
      <alignment horizontal="left" vertical="center"/>
      <protection locked="0"/>
    </xf>
    <xf numFmtId="4" fontId="32" fillId="44" borderId="19" xfId="0" applyNumberFormat="1" applyFont="1" applyFill="1" applyBorder="1" applyAlignment="1" applyProtection="1">
      <alignment horizontal="left" vertical="center"/>
      <protection locked="0"/>
    </xf>
    <xf numFmtId="4" fontId="31" fillId="0" borderId="0" xfId="0" applyNumberFormat="1" applyFont="1" applyAlignment="1">
      <alignment horizontal="left" vertical="center"/>
    </xf>
    <xf numFmtId="4" fontId="61" fillId="0" borderId="60" xfId="0" applyNumberFormat="1" applyFont="1" applyBorder="1" applyAlignment="1">
      <alignment vertical="center" wrapText="1"/>
    </xf>
    <xf numFmtId="4" fontId="61" fillId="0" borderId="19" xfId="0" applyNumberFormat="1" applyFont="1" applyBorder="1" applyAlignment="1">
      <alignment vertical="center" wrapText="1"/>
    </xf>
    <xf numFmtId="4" fontId="33" fillId="0" borderId="57" xfId="0" applyNumberFormat="1" applyFont="1" applyBorder="1" applyAlignment="1" applyProtection="1">
      <alignment vertical="center"/>
      <protection locked="0"/>
    </xf>
    <xf numFmtId="4" fontId="33" fillId="0" borderId="42" xfId="0" applyNumberFormat="1" applyFont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  <protection locked="0"/>
    </xf>
    <xf numFmtId="4" fontId="31" fillId="41" borderId="73" xfId="0" applyNumberFormat="1" applyFont="1" applyFill="1" applyBorder="1" applyAlignment="1">
      <alignment horizontal="center" vertical="center"/>
    </xf>
    <xf numFmtId="4" fontId="31" fillId="41" borderId="56" xfId="0" applyNumberFormat="1" applyFont="1" applyFill="1" applyBorder="1" applyAlignment="1">
      <alignment horizontal="center" vertical="center"/>
    </xf>
    <xf numFmtId="4" fontId="31" fillId="44" borderId="86" xfId="0" applyNumberFormat="1" applyFont="1" applyFill="1" applyBorder="1" applyAlignment="1">
      <alignment horizontal="center" vertical="center"/>
    </xf>
    <xf numFmtId="4" fontId="31" fillId="41" borderId="14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4" fontId="32" fillId="44" borderId="98" xfId="0" applyNumberFormat="1" applyFont="1" applyFill="1" applyBorder="1" applyAlignment="1">
      <alignment horizontal="center" vertical="center" wrapText="1"/>
    </xf>
    <xf numFmtId="4" fontId="33" fillId="44" borderId="99" xfId="0" applyNumberFormat="1" applyFont="1" applyFill="1" applyBorder="1" applyAlignment="1">
      <alignment horizontal="center" vertical="center"/>
    </xf>
    <xf numFmtId="4" fontId="33" fillId="44" borderId="62" xfId="0" applyNumberFormat="1" applyFont="1" applyFill="1" applyBorder="1" applyAlignment="1">
      <alignment horizontal="center" vertical="center"/>
    </xf>
    <xf numFmtId="4" fontId="31" fillId="44" borderId="60" xfId="0" applyNumberFormat="1" applyFont="1" applyFill="1" applyBorder="1" applyAlignment="1" applyProtection="1">
      <alignment horizontal="center" vertical="center"/>
      <protection locked="0"/>
    </xf>
    <xf numFmtId="4" fontId="31" fillId="44" borderId="41" xfId="0" applyNumberFormat="1" applyFont="1" applyFill="1" applyBorder="1" applyAlignment="1" applyProtection="1">
      <alignment horizontal="center" vertical="center"/>
      <protection locked="0"/>
    </xf>
    <xf numFmtId="4" fontId="31" fillId="44" borderId="19" xfId="0" applyNumberFormat="1" applyFont="1" applyFill="1" applyBorder="1" applyAlignment="1" applyProtection="1">
      <alignment horizontal="center" vertical="center"/>
      <protection locked="0"/>
    </xf>
    <xf numFmtId="4" fontId="33" fillId="0" borderId="74" xfId="0" applyNumberFormat="1" applyFont="1" applyBorder="1" applyAlignment="1" applyProtection="1">
      <alignment vertical="center"/>
      <protection locked="0"/>
    </xf>
    <xf numFmtId="4" fontId="33" fillId="0" borderId="70" xfId="0" applyNumberFormat="1" applyFont="1" applyBorder="1" applyAlignment="1" applyProtection="1">
      <alignment vertical="center"/>
      <protection locked="0"/>
    </xf>
    <xf numFmtId="4" fontId="33" fillId="0" borderId="27" xfId="0" applyNumberFormat="1" applyFont="1" applyBorder="1" applyAlignment="1" applyProtection="1">
      <alignment vertical="center"/>
      <protection locked="0"/>
    </xf>
    <xf numFmtId="4" fontId="32" fillId="0" borderId="60" xfId="0" applyNumberFormat="1" applyFont="1" applyBorder="1" applyAlignment="1" applyProtection="1">
      <alignment vertical="center"/>
      <protection locked="0"/>
    </xf>
    <xf numFmtId="4" fontId="32" fillId="0" borderId="41" xfId="0" applyNumberFormat="1" applyFont="1" applyBorder="1" applyAlignment="1" applyProtection="1">
      <alignment vertical="center"/>
      <protection locked="0"/>
    </xf>
    <xf numFmtId="4" fontId="32" fillId="0" borderId="19" xfId="0" applyNumberFormat="1" applyFont="1" applyBorder="1" applyAlignment="1" applyProtection="1">
      <alignment vertical="center"/>
      <protection locked="0"/>
    </xf>
    <xf numFmtId="4" fontId="61" fillId="0" borderId="59" xfId="0" applyNumberFormat="1" applyFont="1" applyBorder="1" applyAlignment="1" applyProtection="1">
      <alignment vertical="center" wrapText="1"/>
      <protection locked="0"/>
    </xf>
    <xf numFmtId="4" fontId="61" fillId="0" borderId="44" xfId="0" applyNumberFormat="1" applyFont="1" applyBorder="1" applyAlignment="1" applyProtection="1">
      <alignment vertical="center" wrapText="1"/>
      <protection locked="0"/>
    </xf>
    <xf numFmtId="4" fontId="61" fillId="0" borderId="25" xfId="0" applyNumberFormat="1" applyFont="1" applyBorder="1" applyAlignment="1" applyProtection="1">
      <alignment vertical="center" wrapText="1"/>
      <protection locked="0"/>
    </xf>
    <xf numFmtId="4" fontId="61" fillId="0" borderId="59" xfId="0" applyNumberFormat="1" applyFont="1" applyBorder="1" applyAlignment="1">
      <alignment vertical="center" wrapText="1"/>
    </xf>
    <xf numFmtId="4" fontId="61" fillId="0" borderId="44" xfId="0" applyNumberFormat="1" applyFont="1" applyBorder="1" applyAlignment="1">
      <alignment vertical="center" wrapText="1"/>
    </xf>
    <xf numFmtId="4" fontId="32" fillId="0" borderId="86" xfId="0" applyNumberFormat="1" applyFont="1" applyBorder="1" applyAlignment="1" applyProtection="1">
      <alignment vertical="center"/>
      <protection locked="0"/>
    </xf>
    <xf numFmtId="4" fontId="32" fillId="0" borderId="14" xfId="0" applyNumberFormat="1" applyFont="1" applyBorder="1" applyAlignment="1" applyProtection="1">
      <alignment vertical="center"/>
      <protection locked="0"/>
    </xf>
    <xf numFmtId="4" fontId="32" fillId="0" borderId="13" xfId="0" applyNumberFormat="1" applyFont="1" applyBorder="1" applyAlignment="1" applyProtection="1">
      <alignment vertical="center"/>
      <protection locked="0"/>
    </xf>
    <xf numFmtId="4" fontId="33" fillId="0" borderId="58" xfId="0" applyNumberFormat="1" applyFont="1" applyBorder="1" applyAlignment="1" applyProtection="1">
      <alignment vertical="center"/>
      <protection locked="0"/>
    </xf>
    <xf numFmtId="4" fontId="33" fillId="0" borderId="53" xfId="0" applyNumberFormat="1" applyFont="1" applyBorder="1" applyAlignment="1" applyProtection="1">
      <alignment vertical="center"/>
      <protection locked="0"/>
    </xf>
    <xf numFmtId="4" fontId="33" fillId="0" borderId="31" xfId="0" applyNumberFormat="1" applyFont="1" applyBorder="1" applyAlignment="1" applyProtection="1">
      <alignment vertical="center"/>
      <protection locked="0"/>
    </xf>
    <xf numFmtId="4" fontId="31" fillId="44" borderId="73" xfId="0" applyNumberFormat="1" applyFont="1" applyFill="1" applyBorder="1" applyAlignment="1" applyProtection="1">
      <alignment horizontal="center" vertical="center"/>
      <protection locked="0"/>
    </xf>
    <xf numFmtId="4" fontId="31" fillId="44" borderId="69" xfId="0" applyNumberFormat="1" applyFont="1" applyFill="1" applyBorder="1" applyAlignment="1" applyProtection="1">
      <alignment horizontal="center" vertical="center"/>
      <protection locked="0"/>
    </xf>
    <xf numFmtId="4" fontId="32" fillId="41" borderId="66" xfId="0" applyNumberFormat="1" applyFont="1" applyFill="1" applyBorder="1" applyAlignment="1" applyProtection="1">
      <alignment horizontal="center" vertical="center" wrapText="1"/>
      <protection locked="0"/>
    </xf>
    <xf numFmtId="4" fontId="61" fillId="0" borderId="58" xfId="0" applyNumberFormat="1" applyFont="1" applyBorder="1" applyAlignment="1" applyProtection="1">
      <alignment horizontal="left" vertical="center" wrapText="1" indent="1"/>
      <protection locked="0"/>
    </xf>
    <xf numFmtId="4" fontId="61" fillId="0" borderId="53" xfId="0" applyNumberFormat="1" applyFont="1" applyBorder="1" applyAlignment="1" applyProtection="1">
      <alignment horizontal="left" vertical="center" wrapText="1" indent="1"/>
      <protection locked="0"/>
    </xf>
    <xf numFmtId="4" fontId="61" fillId="0" borderId="31" xfId="0" applyNumberFormat="1" applyFont="1" applyBorder="1" applyAlignment="1" applyProtection="1">
      <alignment horizontal="left" vertical="center" wrapText="1" indent="1"/>
      <protection locked="0"/>
    </xf>
    <xf numFmtId="4" fontId="33" fillId="0" borderId="59" xfId="0" applyNumberFormat="1" applyFont="1" applyBorder="1" applyAlignment="1" applyProtection="1">
      <alignment horizontal="left" vertical="center" indent="1"/>
      <protection locked="0"/>
    </xf>
    <xf numFmtId="4" fontId="33" fillId="0" borderId="44" xfId="0" applyNumberFormat="1" applyFont="1" applyBorder="1" applyAlignment="1" applyProtection="1">
      <alignment horizontal="left" vertical="center" indent="1"/>
      <protection locked="0"/>
    </xf>
    <xf numFmtId="4" fontId="33" fillId="0" borderId="25" xfId="0" applyNumberFormat="1" applyFont="1" applyBorder="1" applyAlignment="1" applyProtection="1">
      <alignment horizontal="left" vertical="center" indent="1"/>
      <protection locked="0"/>
    </xf>
    <xf numFmtId="4" fontId="61" fillId="0" borderId="59" xfId="0" applyNumberFormat="1" applyFont="1" applyBorder="1" applyAlignment="1" applyProtection="1">
      <alignment vertical="center"/>
      <protection locked="0"/>
    </xf>
    <xf numFmtId="4" fontId="61" fillId="0" borderId="44" xfId="0" applyNumberFormat="1" applyFont="1" applyBorder="1" applyAlignment="1" applyProtection="1">
      <alignment vertical="center"/>
      <protection locked="0"/>
    </xf>
    <xf numFmtId="4" fontId="61" fillId="0" borderId="25" xfId="0" applyNumberFormat="1" applyFont="1" applyBorder="1" applyAlignment="1" applyProtection="1">
      <alignment vertical="center"/>
      <protection locked="0"/>
    </xf>
    <xf numFmtId="4" fontId="61" fillId="0" borderId="57" xfId="0" applyNumberFormat="1" applyFont="1" applyBorder="1" applyAlignment="1" applyProtection="1">
      <alignment vertical="center"/>
      <protection locked="0"/>
    </xf>
    <xf numFmtId="4" fontId="61" fillId="0" borderId="42" xfId="0" applyNumberFormat="1" applyFont="1" applyBorder="1" applyAlignment="1" applyProtection="1">
      <alignment vertical="center"/>
      <protection locked="0"/>
    </xf>
    <xf numFmtId="4" fontId="61" fillId="0" borderId="23" xfId="0" applyNumberFormat="1" applyFont="1" applyBorder="1" applyAlignment="1" applyProtection="1">
      <alignment vertical="center"/>
      <protection locked="0"/>
    </xf>
    <xf numFmtId="4" fontId="31" fillId="0" borderId="59" xfId="0" applyNumberFormat="1" applyFont="1" applyBorder="1" applyAlignment="1" applyProtection="1">
      <alignment horizontal="left" vertical="center" wrapText="1"/>
      <protection locked="0"/>
    </xf>
    <xf numFmtId="4" fontId="31" fillId="0" borderId="25" xfId="0" applyNumberFormat="1" applyFont="1" applyBorder="1" applyAlignment="1" applyProtection="1">
      <alignment horizontal="left" vertical="center" wrapText="1"/>
      <protection locked="0"/>
    </xf>
    <xf numFmtId="4" fontId="32" fillId="0" borderId="60" xfId="0" applyNumberFormat="1" applyFont="1" applyBorder="1" applyAlignment="1" applyProtection="1">
      <alignment horizontal="left" vertical="center" wrapText="1"/>
      <protection locked="0"/>
    </xf>
    <xf numFmtId="4" fontId="32" fillId="0" borderId="41" xfId="0" applyNumberFormat="1" applyFont="1" applyBorder="1" applyAlignment="1" applyProtection="1">
      <alignment horizontal="left" vertical="center" wrapText="1"/>
      <protection locked="0"/>
    </xf>
    <xf numFmtId="4" fontId="32" fillId="0" borderId="19" xfId="0" applyNumberFormat="1" applyFont="1" applyBorder="1" applyAlignment="1" applyProtection="1">
      <alignment horizontal="left" vertical="center" wrapText="1"/>
      <protection locked="0"/>
    </xf>
    <xf numFmtId="4" fontId="32" fillId="0" borderId="59" xfId="0" applyNumberFormat="1" applyFont="1" applyBorder="1" applyAlignment="1" applyProtection="1">
      <alignment vertical="center" wrapText="1"/>
      <protection locked="0"/>
    </xf>
    <xf numFmtId="0" fontId="33" fillId="0" borderId="2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4" fontId="61" fillId="0" borderId="59" xfId="0" applyNumberFormat="1" applyFont="1" applyBorder="1" applyAlignment="1">
      <alignment horizontal="left" vertical="center"/>
    </xf>
    <xf numFmtId="4" fontId="61" fillId="0" borderId="74" xfId="0" applyNumberFormat="1" applyFont="1" applyBorder="1" applyAlignment="1" applyProtection="1">
      <alignment horizontal="left" vertical="center" wrapText="1"/>
      <protection locked="0"/>
    </xf>
    <xf numFmtId="4" fontId="61" fillId="0" borderId="27" xfId="0" applyNumberFormat="1" applyFont="1" applyBorder="1" applyAlignment="1" applyProtection="1">
      <alignment horizontal="left" vertical="center" wrapText="1"/>
      <protection locked="0"/>
    </xf>
    <xf numFmtId="4" fontId="32" fillId="41" borderId="60" xfId="0" applyNumberFormat="1" applyFont="1" applyFill="1" applyBorder="1" applyAlignment="1" applyProtection="1">
      <alignment vertical="center"/>
      <protection locked="0"/>
    </xf>
    <xf numFmtId="4" fontId="32" fillId="41" borderId="19" xfId="0" applyNumberFormat="1" applyFont="1" applyFill="1" applyBorder="1" applyAlignment="1" applyProtection="1">
      <alignment vertical="center"/>
      <protection locked="0"/>
    </xf>
    <xf numFmtId="4" fontId="32" fillId="41" borderId="60" xfId="0" applyNumberFormat="1" applyFont="1" applyFill="1" applyBorder="1" applyAlignment="1">
      <alignment horizontal="left" vertical="center"/>
    </xf>
    <xf numFmtId="4" fontId="32" fillId="41" borderId="19" xfId="0" applyNumberFormat="1" applyFont="1" applyFill="1" applyBorder="1" applyAlignment="1">
      <alignment horizontal="left" vertical="center"/>
    </xf>
    <xf numFmtId="4" fontId="61" fillId="0" borderId="60" xfId="0" applyNumberFormat="1" applyFont="1" applyBorder="1" applyAlignment="1">
      <alignment horizontal="right" vertical="center"/>
    </xf>
    <xf numFmtId="0" fontId="33" fillId="0" borderId="19" xfId="0" applyFont="1" applyBorder="1" applyAlignment="1">
      <alignment horizontal="right" vertical="center"/>
    </xf>
    <xf numFmtId="4" fontId="32" fillId="0" borderId="0" xfId="0" applyNumberFormat="1" applyFont="1" applyAlignment="1" applyProtection="1">
      <alignment horizontal="left" vertical="center"/>
      <protection locked="0"/>
    </xf>
    <xf numFmtId="4" fontId="61" fillId="0" borderId="59" xfId="0" applyNumberFormat="1" applyFont="1" applyBorder="1" applyAlignment="1">
      <alignment horizontal="left" vertical="center" wrapText="1"/>
    </xf>
    <xf numFmtId="0" fontId="33" fillId="0" borderId="28" xfId="0" applyFont="1" applyBorder="1" applyAlignment="1">
      <alignment vertical="center" wrapText="1"/>
    </xf>
    <xf numFmtId="4" fontId="31" fillId="44" borderId="60" xfId="0" applyNumberFormat="1" applyFont="1" applyFill="1" applyBorder="1" applyAlignment="1" applyProtection="1">
      <alignment vertical="center" wrapText="1"/>
      <protection locked="0"/>
    </xf>
    <xf numFmtId="4" fontId="33" fillId="0" borderId="59" xfId="0" applyNumberFormat="1" applyFont="1" applyBorder="1" applyAlignment="1">
      <alignment horizontal="left" vertical="center" wrapText="1"/>
    </xf>
    <xf numFmtId="4" fontId="61" fillId="0" borderId="74" xfId="0" applyNumberFormat="1" applyFont="1" applyBorder="1" applyAlignment="1" applyProtection="1">
      <alignment vertical="center" wrapText="1"/>
      <protection locked="0"/>
    </xf>
    <xf numFmtId="0" fontId="33" fillId="0" borderId="100" xfId="0" applyFont="1" applyBorder="1" applyAlignment="1">
      <alignment vertical="center"/>
    </xf>
    <xf numFmtId="0" fontId="48" fillId="0" borderId="128" xfId="0" applyFont="1" applyBorder="1"/>
    <xf numFmtId="0" fontId="48" fillId="0" borderId="129" xfId="0" applyFont="1" applyBorder="1"/>
    <xf numFmtId="0" fontId="47" fillId="0" borderId="125" xfId="0" applyFont="1" applyBorder="1"/>
    <xf numFmtId="0" fontId="47" fillId="0" borderId="126" xfId="0" applyFont="1" applyBorder="1"/>
    <xf numFmtId="0" fontId="47" fillId="0" borderId="104" xfId="0" applyFont="1" applyBorder="1"/>
    <xf numFmtId="0" fontId="48" fillId="0" borderId="0" xfId="0" applyFont="1" applyAlignment="1">
      <alignment wrapText="1"/>
    </xf>
    <xf numFmtId="0" fontId="48" fillId="0" borderId="0" xfId="0" applyFont="1" applyBorder="1" applyAlignment="1">
      <alignment wrapText="1"/>
    </xf>
    <xf numFmtId="4" fontId="32" fillId="41" borderId="60" xfId="0" applyNumberFormat="1" applyFont="1" applyFill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4" fontId="32" fillId="41" borderId="19" xfId="0" applyNumberFormat="1" applyFont="1" applyFill="1" applyBorder="1" applyAlignment="1">
      <alignment horizontal="center" vertical="center"/>
    </xf>
    <xf numFmtId="4" fontId="32" fillId="0" borderId="57" xfId="0" applyNumberFormat="1" applyFont="1" applyBorder="1" applyAlignment="1">
      <alignment horizontal="left" vertical="center" wrapText="1"/>
    </xf>
    <xf numFmtId="0" fontId="33" fillId="0" borderId="23" xfId="0" applyFont="1" applyBorder="1" applyAlignment="1">
      <alignment vertical="center"/>
    </xf>
    <xf numFmtId="0" fontId="31" fillId="44" borderId="125" xfId="0" applyFont="1" applyFill="1" applyBorder="1"/>
    <xf numFmtId="0" fontId="47" fillId="44" borderId="104" xfId="0" applyFont="1" applyFill="1" applyBorder="1"/>
    <xf numFmtId="0" fontId="47" fillId="0" borderId="131" xfId="0" applyFont="1" applyBorder="1"/>
    <xf numFmtId="0" fontId="47" fillId="0" borderId="130" xfId="0" applyFont="1" applyBorder="1"/>
    <xf numFmtId="0" fontId="47" fillId="0" borderId="139" xfId="0" applyFont="1" applyBorder="1"/>
    <xf numFmtId="0" fontId="48" fillId="0" borderId="125" xfId="0" applyFont="1" applyBorder="1"/>
    <xf numFmtId="0" fontId="48" fillId="0" borderId="104" xfId="0" applyFont="1" applyBorder="1"/>
    <xf numFmtId="14" fontId="47" fillId="0" borderId="0" xfId="0" applyNumberFormat="1" applyFont="1" applyAlignment="1">
      <alignment horizontal="left" wrapText="1"/>
    </xf>
    <xf numFmtId="0" fontId="47" fillId="46" borderId="104" xfId="0" applyFont="1" applyFill="1" applyBorder="1"/>
    <xf numFmtId="0" fontId="47" fillId="45" borderId="73" xfId="0" applyFont="1" applyFill="1" applyBorder="1" applyAlignment="1">
      <alignment horizontal="center" vertical="center" wrapText="1"/>
    </xf>
    <xf numFmtId="0" fontId="47" fillId="45" borderId="69" xfId="0" applyFont="1" applyFill="1" applyBorder="1" applyAlignment="1">
      <alignment horizontal="center" vertical="center" wrapText="1"/>
    </xf>
    <xf numFmtId="0" fontId="31" fillId="47" borderId="125" xfId="0" applyFont="1" applyFill="1" applyBorder="1"/>
    <xf numFmtId="0" fontId="47" fillId="47" borderId="104" xfId="0" applyFont="1" applyFill="1" applyBorder="1"/>
    <xf numFmtId="4" fontId="31" fillId="44" borderId="55" xfId="0" applyNumberFormat="1" applyFont="1" applyFill="1" applyBorder="1" applyAlignment="1" applyProtection="1">
      <alignment horizontal="center" vertical="center" wrapText="1"/>
      <protection locked="0"/>
    </xf>
    <xf numFmtId="4" fontId="31" fillId="44" borderId="66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20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horizontal="left"/>
    </xf>
    <xf numFmtId="0" fontId="47" fillId="45" borderId="122" xfId="0" applyFont="1" applyFill="1" applyBorder="1" applyAlignment="1">
      <alignment wrapText="1"/>
    </xf>
    <xf numFmtId="0" fontId="47" fillId="45" borderId="135" xfId="0" applyFont="1" applyFill="1" applyBorder="1" applyAlignment="1">
      <alignment wrapText="1"/>
    </xf>
    <xf numFmtId="0" fontId="47" fillId="45" borderId="57" xfId="0" applyFont="1" applyFill="1" applyBorder="1" applyAlignment="1">
      <alignment horizontal="center" wrapText="1"/>
    </xf>
    <xf numFmtId="0" fontId="47" fillId="45" borderId="42" xfId="0" applyFont="1" applyFill="1" applyBorder="1" applyAlignment="1">
      <alignment horizontal="center" wrapText="1"/>
    </xf>
    <xf numFmtId="0" fontId="47" fillId="45" borderId="23" xfId="0" applyFont="1" applyFill="1" applyBorder="1" applyAlignment="1">
      <alignment horizontal="center" wrapText="1"/>
    </xf>
    <xf numFmtId="0" fontId="48" fillId="0" borderId="131" xfId="0" applyFont="1" applyBorder="1" applyAlignment="1">
      <alignment horizontal="left" wrapText="1" indent="1"/>
    </xf>
    <xf numFmtId="0" fontId="48" fillId="0" borderId="132" xfId="0" applyFont="1" applyBorder="1" applyAlignment="1">
      <alignment horizontal="left" wrapText="1" indent="1"/>
    </xf>
    <xf numFmtId="0" fontId="48" fillId="0" borderId="125" xfId="0" applyFont="1" applyBorder="1" applyAlignment="1">
      <alignment wrapText="1"/>
    </xf>
    <xf numFmtId="0" fontId="48" fillId="0" borderId="134" xfId="0" applyFont="1" applyBorder="1" applyAlignment="1">
      <alignment wrapText="1"/>
    </xf>
    <xf numFmtId="0" fontId="47" fillId="44" borderId="125" xfId="0" applyFont="1" applyFill="1" applyBorder="1"/>
    <xf numFmtId="0" fontId="31" fillId="0" borderId="125" xfId="0" applyFont="1" applyBorder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48" fillId="0" borderId="0" xfId="0" applyFont="1" applyAlignment="1">
      <alignment horizontal="left" vertical="center"/>
    </xf>
    <xf numFmtId="4" fontId="33" fillId="0" borderId="57" xfId="0" applyNumberFormat="1" applyFont="1" applyBorder="1" applyAlignment="1" applyProtection="1">
      <alignment horizontal="left" vertical="center" wrapText="1"/>
      <protection locked="0"/>
    </xf>
    <xf numFmtId="4" fontId="33" fillId="0" borderId="42" xfId="0" applyNumberFormat="1" applyFont="1" applyBorder="1" applyAlignment="1" applyProtection="1">
      <alignment horizontal="left" vertical="center" wrapText="1"/>
      <protection locked="0"/>
    </xf>
    <xf numFmtId="4" fontId="33" fillId="0" borderId="23" xfId="0" applyNumberFormat="1" applyFont="1" applyBorder="1" applyAlignment="1" applyProtection="1">
      <alignment horizontal="left" vertical="center" wrapText="1"/>
      <protection locked="0"/>
    </xf>
    <xf numFmtId="0" fontId="47" fillId="44" borderId="123" xfId="0" applyFont="1" applyFill="1" applyBorder="1"/>
    <xf numFmtId="0" fontId="47" fillId="44" borderId="133" xfId="0" applyFont="1" applyFill="1" applyBorder="1"/>
    <xf numFmtId="4" fontId="32" fillId="44" borderId="73" xfId="0" applyNumberFormat="1" applyFont="1" applyFill="1" applyBorder="1" applyAlignment="1" applyProtection="1">
      <alignment horizontal="center" vertical="center"/>
      <protection locked="0"/>
    </xf>
    <xf numFmtId="4" fontId="32" fillId="44" borderId="56" xfId="0" applyNumberFormat="1" applyFont="1" applyFill="1" applyBorder="1" applyAlignment="1" applyProtection="1">
      <alignment horizontal="center" vertical="center"/>
      <protection locked="0"/>
    </xf>
    <xf numFmtId="4" fontId="32" fillId="44" borderId="69" xfId="0" applyNumberFormat="1" applyFont="1" applyFill="1" applyBorder="1" applyAlignment="1" applyProtection="1">
      <alignment horizontal="center" vertical="center"/>
      <protection locked="0"/>
    </xf>
    <xf numFmtId="4" fontId="32" fillId="44" borderId="86" xfId="0" applyNumberFormat="1" applyFont="1" applyFill="1" applyBorder="1" applyAlignment="1" applyProtection="1">
      <alignment horizontal="center" vertical="center"/>
      <protection locked="0"/>
    </xf>
    <xf numFmtId="4" fontId="32" fillId="44" borderId="14" xfId="0" applyNumberFormat="1" applyFont="1" applyFill="1" applyBorder="1" applyAlignment="1" applyProtection="1">
      <alignment horizontal="center" vertical="center"/>
      <protection locked="0"/>
    </xf>
    <xf numFmtId="4" fontId="32" fillId="44" borderId="13" xfId="0" applyNumberFormat="1" applyFont="1" applyFill="1" applyBorder="1" applyAlignment="1" applyProtection="1">
      <alignment horizontal="center" vertical="center"/>
      <protection locked="0"/>
    </xf>
    <xf numFmtId="4" fontId="61" fillId="0" borderId="27" xfId="0" applyNumberFormat="1" applyFont="1" applyBorder="1" applyAlignment="1" applyProtection="1">
      <alignment vertical="center" wrapText="1"/>
      <protection locked="0"/>
    </xf>
    <xf numFmtId="4" fontId="31" fillId="41" borderId="19" xfId="0" applyNumberFormat="1" applyFont="1" applyFill="1" applyBorder="1" applyAlignment="1" applyProtection="1">
      <alignment vertical="center" wrapText="1"/>
      <protection locked="0"/>
    </xf>
    <xf numFmtId="4" fontId="61" fillId="0" borderId="57" xfId="0" applyNumberFormat="1" applyFont="1" applyBorder="1" applyAlignment="1" applyProtection="1">
      <alignment vertical="center" wrapText="1"/>
      <protection locked="0"/>
    </xf>
    <xf numFmtId="4" fontId="61" fillId="0" borderId="23" xfId="0" applyNumberFormat="1" applyFont="1" applyBorder="1" applyAlignment="1" applyProtection="1">
      <alignment vertical="center" wrapText="1"/>
      <protection locked="0"/>
    </xf>
    <xf numFmtId="4" fontId="31" fillId="0" borderId="59" xfId="0" applyNumberFormat="1" applyFont="1" applyBorder="1" applyAlignment="1" applyProtection="1">
      <alignment horizontal="justify" vertical="center"/>
      <protection locked="0"/>
    </xf>
    <xf numFmtId="4" fontId="31" fillId="0" borderId="25" xfId="0" applyNumberFormat="1" applyFont="1" applyBorder="1" applyAlignment="1" applyProtection="1">
      <alignment horizontal="justify" vertical="center"/>
      <protection locked="0"/>
    </xf>
    <xf numFmtId="4" fontId="31" fillId="0" borderId="60" xfId="0" applyNumberFormat="1" applyFont="1" applyBorder="1" applyAlignment="1" applyProtection="1">
      <alignment vertical="center" wrapText="1"/>
      <protection locked="0"/>
    </xf>
    <xf numFmtId="4" fontId="61" fillId="0" borderId="57" xfId="0" applyNumberFormat="1" applyFont="1" applyBorder="1" applyAlignment="1" applyProtection="1">
      <alignment horizontal="left" vertical="center" wrapText="1"/>
      <protection locked="0"/>
    </xf>
    <xf numFmtId="0" fontId="33" fillId="0" borderId="95" xfId="0" applyFont="1" applyBorder="1" applyAlignment="1">
      <alignment vertical="center"/>
    </xf>
    <xf numFmtId="4" fontId="61" fillId="0" borderId="74" xfId="0" applyNumberFormat="1" applyFont="1" applyBorder="1" applyAlignment="1">
      <alignment horizontal="left" vertical="center" wrapText="1"/>
    </xf>
    <xf numFmtId="4" fontId="32" fillId="44" borderId="60" xfId="0" applyNumberFormat="1" applyFont="1" applyFill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4" fontId="61" fillId="0" borderId="0" xfId="0" applyNumberFormat="1" applyFont="1" applyAlignment="1">
      <alignment vertical="center"/>
    </xf>
    <xf numFmtId="0" fontId="33" fillId="0" borderId="19" xfId="0" applyFont="1" applyBorder="1" applyAlignment="1">
      <alignment vertical="center" wrapText="1"/>
    </xf>
    <xf numFmtId="4" fontId="31" fillId="44" borderId="60" xfId="0" applyNumberFormat="1" applyFont="1" applyFill="1" applyBorder="1" applyAlignment="1" applyProtection="1">
      <alignment horizontal="left" vertical="center"/>
      <protection locked="0"/>
    </xf>
    <xf numFmtId="4" fontId="31" fillId="44" borderId="19" xfId="0" applyNumberFormat="1" applyFont="1" applyFill="1" applyBorder="1" applyAlignment="1" applyProtection="1">
      <alignment horizontal="left" vertical="center"/>
      <protection locked="0"/>
    </xf>
    <xf numFmtId="4" fontId="33" fillId="0" borderId="59" xfId="0" applyNumberFormat="1" applyFont="1" applyBorder="1" applyAlignment="1" applyProtection="1">
      <alignment horizontal="left" vertical="center"/>
      <protection locked="0"/>
    </xf>
    <xf numFmtId="4" fontId="33" fillId="0" borderId="25" xfId="0" applyNumberFormat="1" applyFont="1" applyBorder="1" applyAlignment="1" applyProtection="1">
      <alignment horizontal="left" vertical="center"/>
      <protection locked="0"/>
    </xf>
    <xf numFmtId="164" fontId="31" fillId="44" borderId="60" xfId="91" applyFont="1" applyFill="1" applyBorder="1" applyAlignment="1" applyProtection="1">
      <alignment horizontal="left" vertical="center" wrapText="1"/>
      <protection locked="0"/>
    </xf>
    <xf numFmtId="164" fontId="31" fillId="44" borderId="41" xfId="91" applyFont="1" applyFill="1" applyBorder="1" applyAlignment="1" applyProtection="1">
      <alignment horizontal="left" vertical="center" wrapText="1"/>
      <protection locked="0"/>
    </xf>
    <xf numFmtId="164" fontId="31" fillId="44" borderId="19" xfId="91" applyFont="1" applyFill="1" applyBorder="1" applyAlignment="1" applyProtection="1">
      <alignment horizontal="left" vertical="center" wrapText="1"/>
      <protection locked="0"/>
    </xf>
    <xf numFmtId="4" fontId="31" fillId="0" borderId="59" xfId="0" applyNumberFormat="1" applyFont="1" applyBorder="1" applyAlignment="1" applyProtection="1">
      <alignment vertical="center" wrapText="1"/>
      <protection locked="0"/>
    </xf>
    <xf numFmtId="4" fontId="31" fillId="44" borderId="57" xfId="0" applyNumberFormat="1" applyFont="1" applyFill="1" applyBorder="1" applyAlignment="1" applyProtection="1">
      <alignment vertical="center" wrapText="1"/>
      <protection locked="0"/>
    </xf>
    <xf numFmtId="0" fontId="33" fillId="44" borderId="95" xfId="0" applyFont="1" applyFill="1" applyBorder="1" applyAlignment="1">
      <alignment vertical="center"/>
    </xf>
    <xf numFmtId="4" fontId="33" fillId="0" borderId="58" xfId="0" applyNumberFormat="1" applyFont="1" applyBorder="1" applyAlignment="1" applyProtection="1">
      <alignment horizontal="left" vertical="center" wrapText="1"/>
      <protection locked="0"/>
    </xf>
    <xf numFmtId="4" fontId="33" fillId="0" borderId="53" xfId="0" applyNumberFormat="1" applyFont="1" applyBorder="1" applyAlignment="1" applyProtection="1">
      <alignment horizontal="left" vertical="center" wrapText="1"/>
      <protection locked="0"/>
    </xf>
    <xf numFmtId="4" fontId="33" fillId="0" borderId="31" xfId="0" applyNumberFormat="1" applyFont="1" applyBorder="1" applyAlignment="1" applyProtection="1">
      <alignment horizontal="left" vertical="center" wrapText="1"/>
      <protection locked="0"/>
    </xf>
    <xf numFmtId="4" fontId="33" fillId="0" borderId="59" xfId="0" applyNumberFormat="1" applyFont="1" applyBorder="1" applyAlignment="1" applyProtection="1">
      <alignment horizontal="left" vertical="center" wrapText="1" indent="2"/>
      <protection locked="0"/>
    </xf>
    <xf numFmtId="0" fontId="33" fillId="0" borderId="44" xfId="0" applyFont="1" applyBorder="1" applyAlignment="1">
      <alignment horizontal="left" vertical="center" wrapText="1" indent="2"/>
    </xf>
    <xf numFmtId="0" fontId="33" fillId="0" borderId="25" xfId="0" applyFont="1" applyBorder="1" applyAlignment="1">
      <alignment horizontal="left" vertical="center" wrapText="1" indent="2"/>
    </xf>
    <xf numFmtId="4" fontId="32" fillId="0" borderId="57" xfId="0" applyNumberFormat="1" applyFont="1" applyBorder="1" applyAlignment="1" applyProtection="1">
      <alignment vertical="center" wrapText="1"/>
      <protection locked="0"/>
    </xf>
    <xf numFmtId="4" fontId="31" fillId="0" borderId="57" xfId="0" applyNumberFormat="1" applyFont="1" applyBorder="1" applyAlignment="1" applyProtection="1">
      <alignment vertical="center"/>
      <protection locked="0"/>
    </xf>
    <xf numFmtId="4" fontId="31" fillId="0" borderId="23" xfId="0" applyNumberFormat="1" applyFont="1" applyBorder="1" applyAlignment="1" applyProtection="1">
      <alignment vertical="center"/>
      <protection locked="0"/>
    </xf>
    <xf numFmtId="4" fontId="33" fillId="0" borderId="74" xfId="0" applyNumberFormat="1" applyFont="1" applyBorder="1" applyAlignment="1" applyProtection="1">
      <alignment horizontal="left" vertical="center" wrapText="1"/>
      <protection locked="0"/>
    </xf>
    <xf numFmtId="4" fontId="33" fillId="0" borderId="27" xfId="0" applyNumberFormat="1" applyFont="1" applyBorder="1" applyAlignment="1" applyProtection="1">
      <alignment horizontal="left" vertical="center" wrapText="1"/>
      <protection locked="0"/>
    </xf>
    <xf numFmtId="4" fontId="31" fillId="44" borderId="60" xfId="0" applyNumberFormat="1" applyFont="1" applyFill="1" applyBorder="1" applyAlignment="1" applyProtection="1">
      <alignment horizontal="center" vertical="center" wrapText="1"/>
      <protection locked="0"/>
    </xf>
    <xf numFmtId="4" fontId="31" fillId="44" borderId="19" xfId="0" applyNumberFormat="1" applyFont="1" applyFill="1" applyBorder="1" applyAlignment="1" applyProtection="1">
      <alignment horizontal="center" vertical="center" wrapText="1"/>
      <protection locked="0"/>
    </xf>
    <xf numFmtId="4" fontId="61" fillId="0" borderId="70" xfId="0" applyNumberFormat="1" applyFont="1" applyBorder="1" applyAlignment="1" applyProtection="1">
      <alignment vertical="center" wrapText="1"/>
      <protection locked="0"/>
    </xf>
    <xf numFmtId="4" fontId="32" fillId="44" borderId="19" xfId="0" applyNumberFormat="1" applyFont="1" applyFill="1" applyBorder="1" applyAlignment="1">
      <alignment horizontal="center" vertical="center" wrapText="1"/>
    </xf>
    <xf numFmtId="4" fontId="33" fillId="0" borderId="57" xfId="0" applyNumberFormat="1" applyFont="1" applyBorder="1" applyAlignment="1">
      <alignment vertical="center" wrapText="1"/>
    </xf>
    <xf numFmtId="4" fontId="33" fillId="0" borderId="23" xfId="0" applyNumberFormat="1" applyFont="1" applyBorder="1" applyAlignment="1">
      <alignment vertical="center" wrapText="1"/>
    </xf>
    <xf numFmtId="4" fontId="31" fillId="44" borderId="13" xfId="0" applyNumberFormat="1" applyFont="1" applyFill="1" applyBorder="1" applyAlignment="1">
      <alignment horizontal="center" vertical="center"/>
    </xf>
    <xf numFmtId="4" fontId="31" fillId="44" borderId="60" xfId="0" applyNumberFormat="1" applyFont="1" applyFill="1" applyBorder="1" applyAlignment="1">
      <alignment horizontal="center" vertical="center"/>
    </xf>
    <xf numFmtId="4" fontId="31" fillId="44" borderId="19" xfId="0" applyNumberFormat="1" applyFont="1" applyFill="1" applyBorder="1" applyAlignment="1">
      <alignment horizontal="center" vertical="center"/>
    </xf>
    <xf numFmtId="4" fontId="61" fillId="0" borderId="19" xfId="0" applyNumberFormat="1" applyFont="1" applyBorder="1" applyAlignment="1">
      <alignment horizontal="right" vertical="center"/>
    </xf>
    <xf numFmtId="4" fontId="61" fillId="0" borderId="86" xfId="0" applyNumberFormat="1" applyFont="1" applyBorder="1" applyAlignment="1">
      <alignment horizontal="right" vertical="center"/>
    </xf>
    <xf numFmtId="4" fontId="61" fillId="0" borderId="13" xfId="0" applyNumberFormat="1" applyFont="1" applyBorder="1" applyAlignment="1">
      <alignment horizontal="right" vertical="center"/>
    </xf>
    <xf numFmtId="0" fontId="33" fillId="0" borderId="0" xfId="0" applyFont="1" applyAlignment="1">
      <alignment horizontal="left" vertical="center" wrapText="1"/>
    </xf>
    <xf numFmtId="4" fontId="33" fillId="0" borderId="59" xfId="0" applyNumberFormat="1" applyFont="1" applyBorder="1" applyAlignment="1">
      <alignment vertical="center" wrapText="1"/>
    </xf>
    <xf numFmtId="4" fontId="33" fillId="0" borderId="25" xfId="0" applyNumberFormat="1" applyFont="1" applyBorder="1" applyAlignment="1">
      <alignment vertical="center" wrapText="1"/>
    </xf>
    <xf numFmtId="4" fontId="33" fillId="0" borderId="68" xfId="0" applyNumberFormat="1" applyFont="1" applyBorder="1" applyAlignment="1">
      <alignment vertical="center" wrapText="1"/>
    </xf>
    <xf numFmtId="4" fontId="33" fillId="0" borderId="49" xfId="0" applyNumberFormat="1" applyFont="1" applyBorder="1" applyAlignment="1">
      <alignment vertical="center" wrapText="1"/>
    </xf>
    <xf numFmtId="4" fontId="33" fillId="0" borderId="58" xfId="0" applyNumberFormat="1" applyFont="1" applyBorder="1" applyAlignment="1">
      <alignment vertical="center" wrapText="1"/>
    </xf>
    <xf numFmtId="4" fontId="33" fillId="0" borderId="31" xfId="0" applyNumberFormat="1" applyFont="1" applyBorder="1" applyAlignment="1">
      <alignment vertical="center" wrapText="1"/>
    </xf>
    <xf numFmtId="4" fontId="33" fillId="0" borderId="74" xfId="0" applyNumberFormat="1" applyFont="1" applyBorder="1" applyAlignment="1">
      <alignment vertical="center" wrapText="1"/>
    </xf>
    <xf numFmtId="4" fontId="33" fillId="0" borderId="27" xfId="0" applyNumberFormat="1" applyFont="1" applyBorder="1" applyAlignment="1">
      <alignment vertical="center" wrapText="1"/>
    </xf>
    <xf numFmtId="4" fontId="32" fillId="0" borderId="60" xfId="0" applyNumberFormat="1" applyFont="1" applyBorder="1" applyAlignment="1">
      <alignment horizontal="center" vertical="center"/>
    </xf>
    <xf numFmtId="4" fontId="32" fillId="0" borderId="19" xfId="0" applyNumberFormat="1" applyFont="1" applyBorder="1" applyAlignment="1">
      <alignment horizontal="center" vertical="center"/>
    </xf>
    <xf numFmtId="4" fontId="31" fillId="0" borderId="60" xfId="0" applyNumberFormat="1" applyFont="1" applyBorder="1" applyAlignment="1">
      <alignment horizontal="center" vertical="center"/>
    </xf>
    <xf numFmtId="4" fontId="31" fillId="0" borderId="19" xfId="0" applyNumberFormat="1" applyFont="1" applyBorder="1" applyAlignment="1">
      <alignment horizontal="center" vertical="center"/>
    </xf>
    <xf numFmtId="4" fontId="33" fillId="0" borderId="0" xfId="0" applyNumberFormat="1" applyFont="1" applyAlignment="1">
      <alignment horizontal="center" vertical="center" wrapText="1"/>
    </xf>
    <xf numFmtId="4" fontId="32" fillId="0" borderId="0" xfId="0" applyNumberFormat="1" applyFont="1" applyAlignment="1">
      <alignment horizontal="left" vertical="center" wrapText="1"/>
    </xf>
    <xf numFmtId="4" fontId="32" fillId="44" borderId="60" xfId="0" applyNumberFormat="1" applyFont="1" applyFill="1" applyBorder="1" applyAlignment="1" applyProtection="1">
      <alignment horizontal="center" vertical="center" wrapText="1"/>
      <protection locked="0"/>
    </xf>
    <xf numFmtId="4" fontId="32" fillId="44" borderId="19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57" xfId="0" applyNumberFormat="1" applyFont="1" applyBorder="1" applyAlignment="1" applyProtection="1">
      <alignment horizontal="left" vertical="center" wrapText="1"/>
      <protection locked="0"/>
    </xf>
    <xf numFmtId="4" fontId="31" fillId="0" borderId="23" xfId="0" applyNumberFormat="1" applyFont="1" applyBorder="1" applyAlignment="1" applyProtection="1">
      <alignment horizontal="left" vertical="center" wrapText="1"/>
      <protection locked="0"/>
    </xf>
    <xf numFmtId="4" fontId="61" fillId="0" borderId="74" xfId="0" applyNumberFormat="1" applyFont="1" applyBorder="1" applyAlignment="1" applyProtection="1">
      <alignment vertical="center"/>
      <protection locked="0"/>
    </xf>
    <xf numFmtId="4" fontId="61" fillId="0" borderId="70" xfId="0" applyNumberFormat="1" applyFont="1" applyBorder="1" applyAlignment="1" applyProtection="1">
      <alignment vertical="center"/>
      <protection locked="0"/>
    </xf>
    <xf numFmtId="4" fontId="61" fillId="0" borderId="27" xfId="0" applyNumberFormat="1" applyFont="1" applyBorder="1" applyAlignment="1" applyProtection="1">
      <alignment vertical="center"/>
      <protection locked="0"/>
    </xf>
    <xf numFmtId="4" fontId="31" fillId="0" borderId="57" xfId="0" applyNumberFormat="1" applyFont="1" applyBorder="1" applyAlignment="1" applyProtection="1">
      <alignment vertical="center" wrapText="1"/>
      <protection locked="0"/>
    </xf>
    <xf numFmtId="4" fontId="31" fillId="0" borderId="42" xfId="0" applyNumberFormat="1" applyFont="1" applyBorder="1" applyAlignment="1" applyProtection="1">
      <alignment vertical="center" wrapText="1"/>
      <protection locked="0"/>
    </xf>
    <xf numFmtId="4" fontId="31" fillId="0" borderId="23" xfId="0" applyNumberFormat="1" applyFont="1" applyBorder="1" applyAlignment="1" applyProtection="1">
      <alignment vertical="center" wrapText="1"/>
      <protection locked="0"/>
    </xf>
    <xf numFmtId="4" fontId="31" fillId="0" borderId="44" xfId="0" applyNumberFormat="1" applyFont="1" applyBorder="1" applyAlignment="1" applyProtection="1">
      <alignment vertical="center" wrapText="1"/>
      <protection locked="0"/>
    </xf>
    <xf numFmtId="4" fontId="31" fillId="0" borderId="25" xfId="0" applyNumberFormat="1" applyFont="1" applyBorder="1" applyAlignment="1" applyProtection="1">
      <alignment vertical="center" wrapText="1"/>
      <protection locked="0"/>
    </xf>
    <xf numFmtId="4" fontId="32" fillId="0" borderId="86" xfId="0" applyNumberFormat="1" applyFont="1" applyBorder="1" applyAlignment="1" applyProtection="1">
      <alignment vertical="center" wrapText="1"/>
      <protection locked="0"/>
    </xf>
    <xf numFmtId="4" fontId="32" fillId="0" borderId="14" xfId="0" applyNumberFormat="1" applyFont="1" applyBorder="1" applyAlignment="1" applyProtection="1">
      <alignment vertical="center" wrapText="1"/>
      <protection locked="0"/>
    </xf>
    <xf numFmtId="4" fontId="32" fillId="0" borderId="13" xfId="0" applyNumberFormat="1" applyFont="1" applyBorder="1" applyAlignment="1" applyProtection="1">
      <alignment vertical="center" wrapText="1"/>
      <protection locked="0"/>
    </xf>
    <xf numFmtId="4" fontId="33" fillId="0" borderId="67" xfId="0" applyNumberFormat="1" applyFont="1" applyBorder="1" applyAlignment="1" applyProtection="1">
      <alignment vertical="center" wrapText="1"/>
      <protection locked="0"/>
    </xf>
    <xf numFmtId="4" fontId="33" fillId="0" borderId="0" xfId="0" applyNumberFormat="1" applyFont="1" applyAlignment="1" applyProtection="1">
      <alignment vertical="center" wrapText="1"/>
      <protection locked="0"/>
    </xf>
    <xf numFmtId="4" fontId="33" fillId="0" borderId="21" xfId="0" applyNumberFormat="1" applyFont="1" applyBorder="1" applyAlignment="1" applyProtection="1">
      <alignment vertical="center" wrapText="1"/>
      <protection locked="0"/>
    </xf>
    <xf numFmtId="4" fontId="31" fillId="0" borderId="74" xfId="0" applyNumberFormat="1" applyFont="1" applyBorder="1" applyAlignment="1" applyProtection="1">
      <alignment horizontal="left" vertical="center" wrapText="1"/>
      <protection locked="0"/>
    </xf>
    <xf numFmtId="4" fontId="31" fillId="0" borderId="27" xfId="0" applyNumberFormat="1" applyFont="1" applyBorder="1" applyAlignment="1" applyProtection="1">
      <alignment horizontal="left" vertical="center" wrapText="1"/>
      <protection locked="0"/>
    </xf>
    <xf numFmtId="4" fontId="31" fillId="41" borderId="60" xfId="0" applyNumberFormat="1" applyFont="1" applyFill="1" applyBorder="1" applyAlignment="1" applyProtection="1">
      <alignment horizontal="justify" vertical="center" wrapText="1"/>
      <protection locked="0"/>
    </xf>
    <xf numFmtId="4" fontId="31" fillId="41" borderId="19" xfId="0" applyNumberFormat="1" applyFont="1" applyFill="1" applyBorder="1" applyAlignment="1" applyProtection="1">
      <alignment horizontal="justify" vertical="center" wrapText="1"/>
      <protection locked="0"/>
    </xf>
    <xf numFmtId="4" fontId="32" fillId="44" borderId="60" xfId="0" applyNumberFormat="1" applyFont="1" applyFill="1" applyBorder="1" applyAlignment="1" applyProtection="1">
      <alignment horizontal="center" vertical="center"/>
      <protection locked="0"/>
    </xf>
    <xf numFmtId="4" fontId="32" fillId="44" borderId="41" xfId="0" applyNumberFormat="1" applyFont="1" applyFill="1" applyBorder="1" applyAlignment="1" applyProtection="1">
      <alignment horizontal="center" vertical="center"/>
      <protection locked="0"/>
    </xf>
    <xf numFmtId="4" fontId="32" fillId="44" borderId="19" xfId="0" applyNumberFormat="1" applyFont="1" applyFill="1" applyBorder="1" applyAlignment="1" applyProtection="1">
      <alignment horizontal="center" vertical="center"/>
      <protection locked="0"/>
    </xf>
    <xf numFmtId="4" fontId="31" fillId="0" borderId="74" xfId="0" applyNumberFormat="1" applyFont="1" applyBorder="1" applyAlignment="1" applyProtection="1">
      <alignment horizontal="justify" vertical="center"/>
      <protection locked="0"/>
    </xf>
    <xf numFmtId="4" fontId="31" fillId="0" borderId="27" xfId="0" applyNumberFormat="1" applyFont="1" applyBorder="1" applyAlignment="1" applyProtection="1">
      <alignment horizontal="justify" vertical="center"/>
      <protection locked="0"/>
    </xf>
    <xf numFmtId="4" fontId="61" fillId="0" borderId="57" xfId="0" applyNumberFormat="1" applyFont="1" applyBorder="1" applyAlignment="1">
      <alignment horizontal="left" vertical="center" wrapText="1"/>
    </xf>
    <xf numFmtId="4" fontId="61" fillId="0" borderId="23" xfId="0" applyNumberFormat="1" applyFont="1" applyBorder="1" applyAlignment="1">
      <alignment horizontal="left" vertical="center" wrapText="1"/>
    </xf>
    <xf numFmtId="4" fontId="61" fillId="0" borderId="59" xfId="0" applyNumberFormat="1" applyFont="1" applyBorder="1" applyAlignment="1" applyProtection="1">
      <alignment horizontal="justify" vertical="center"/>
      <protection locked="0"/>
    </xf>
    <xf numFmtId="4" fontId="61" fillId="0" borderId="25" xfId="0" applyNumberFormat="1" applyFont="1" applyBorder="1" applyAlignment="1" applyProtection="1">
      <alignment horizontal="justify" vertical="center"/>
      <protection locked="0"/>
    </xf>
    <xf numFmtId="4" fontId="31" fillId="41" borderId="60" xfId="0" applyNumberFormat="1" applyFont="1" applyFill="1" applyBorder="1" applyAlignment="1" applyProtection="1">
      <alignment horizontal="justify" vertical="center"/>
      <protection locked="0"/>
    </xf>
    <xf numFmtId="4" fontId="31" fillId="41" borderId="19" xfId="0" applyNumberFormat="1" applyFont="1" applyFill="1" applyBorder="1" applyAlignment="1" applyProtection="1">
      <alignment horizontal="justify" vertical="center"/>
      <protection locked="0"/>
    </xf>
    <xf numFmtId="4" fontId="31" fillId="0" borderId="57" xfId="0" applyNumberFormat="1" applyFont="1" applyBorder="1" applyAlignment="1" applyProtection="1">
      <alignment horizontal="justify" vertical="center"/>
      <protection locked="0"/>
    </xf>
    <xf numFmtId="4" fontId="31" fillId="0" borderId="23" xfId="0" applyNumberFormat="1" applyFont="1" applyBorder="1" applyAlignment="1" applyProtection="1">
      <alignment horizontal="justify" vertical="center"/>
      <protection locked="0"/>
    </xf>
    <xf numFmtId="4" fontId="62" fillId="0" borderId="0" xfId="0" applyNumberFormat="1" applyFont="1" applyAlignment="1">
      <alignment horizontal="left" vertical="center" wrapText="1"/>
    </xf>
    <xf numFmtId="4" fontId="32" fillId="41" borderId="60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19" xfId="0" applyFont="1" applyBorder="1" applyAlignment="1">
      <alignment horizontal="left" vertical="center"/>
    </xf>
    <xf numFmtId="4" fontId="32" fillId="44" borderId="4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left" vertical="center"/>
    </xf>
    <xf numFmtId="4" fontId="61" fillId="0" borderId="60" xfId="0" applyNumberFormat="1" applyFont="1" applyBorder="1" applyAlignment="1" applyProtection="1">
      <alignment horizontal="left" vertical="center" wrapText="1"/>
      <protection locked="0"/>
    </xf>
    <xf numFmtId="4" fontId="61" fillId="0" borderId="19" xfId="0" applyNumberFormat="1" applyFont="1" applyBorder="1" applyAlignment="1" applyProtection="1">
      <alignment horizontal="left" vertical="center" wrapText="1"/>
      <protection locked="0"/>
    </xf>
    <xf numFmtId="0" fontId="48" fillId="0" borderId="125" xfId="0" applyFont="1" applyBorder="1" applyAlignment="1">
      <alignment horizontal="left" wrapText="1" indent="1"/>
    </xf>
    <xf numFmtId="0" fontId="48" fillId="0" borderId="134" xfId="0" applyFont="1" applyBorder="1" applyAlignment="1">
      <alignment horizontal="left" wrapText="1" indent="1"/>
    </xf>
    <xf numFmtId="0" fontId="47" fillId="45" borderId="55" xfId="0" applyFont="1" applyFill="1" applyBorder="1" applyAlignment="1">
      <alignment horizontal="center" wrapText="1"/>
    </xf>
    <xf numFmtId="0" fontId="33" fillId="0" borderId="52" xfId="0" applyFont="1" applyBorder="1" applyAlignment="1">
      <alignment horizontal="center" wrapText="1"/>
    </xf>
    <xf numFmtId="0" fontId="33" fillId="0" borderId="19" xfId="0" applyFont="1" applyBorder="1" applyAlignment="1">
      <alignment horizontal="center" vertical="center"/>
    </xf>
    <xf numFmtId="0" fontId="33" fillId="0" borderId="23" xfId="0" applyFont="1" applyBorder="1" applyAlignment="1">
      <alignment horizontal="left" vertical="center" wrapText="1"/>
    </xf>
    <xf numFmtId="0" fontId="48" fillId="0" borderId="123" xfId="0" applyFont="1" applyBorder="1" applyAlignment="1">
      <alignment horizontal="left" wrapText="1" indent="1"/>
    </xf>
    <xf numFmtId="0" fontId="48" fillId="0" borderId="138" xfId="0" applyFont="1" applyBorder="1" applyAlignment="1">
      <alignment horizontal="left" wrapText="1" indent="1"/>
    </xf>
    <xf numFmtId="4" fontId="31" fillId="0" borderId="68" xfId="0" applyNumberFormat="1" applyFont="1" applyBorder="1" applyAlignment="1" applyProtection="1">
      <alignment horizontal="justify" vertical="center"/>
      <protection locked="0"/>
    </xf>
    <xf numFmtId="4" fontId="31" fillId="0" borderId="49" xfId="0" applyNumberFormat="1" applyFont="1" applyBorder="1" applyAlignment="1" applyProtection="1">
      <alignment horizontal="justify" vertical="center"/>
      <protection locked="0"/>
    </xf>
    <xf numFmtId="0" fontId="33" fillId="0" borderId="72" xfId="0" applyFont="1" applyBorder="1" applyAlignment="1">
      <alignment vertical="center"/>
    </xf>
    <xf numFmtId="0" fontId="48" fillId="0" borderId="136" xfId="0" applyFont="1" applyBorder="1" applyAlignment="1">
      <alignment wrapText="1"/>
    </xf>
    <xf numFmtId="0" fontId="48" fillId="0" borderId="137" xfId="0" applyFont="1" applyBorder="1" applyAlignment="1">
      <alignment wrapText="1"/>
    </xf>
    <xf numFmtId="0" fontId="33" fillId="0" borderId="0" xfId="43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38" fillId="0" borderId="0" xfId="42" applyFont="1" applyAlignment="1">
      <alignment horizontal="center" vertical="center" wrapText="1"/>
    </xf>
    <xf numFmtId="0" fontId="33" fillId="0" borderId="0" xfId="42" applyFont="1" applyAlignment="1">
      <alignment horizontal="center" vertical="center"/>
    </xf>
    <xf numFmtId="0" fontId="32" fillId="41" borderId="55" xfId="42" applyFont="1" applyFill="1" applyBorder="1" applyAlignment="1">
      <alignment horizontal="center" vertical="center" wrapText="1"/>
    </xf>
    <xf numFmtId="0" fontId="33" fillId="0" borderId="66" xfId="42" applyFont="1" applyBorder="1" applyAlignment="1">
      <alignment vertical="center"/>
    </xf>
    <xf numFmtId="0" fontId="32" fillId="41" borderId="73" xfId="42" applyFont="1" applyFill="1" applyBorder="1" applyAlignment="1">
      <alignment horizontal="center" vertical="center" wrapText="1"/>
    </xf>
    <xf numFmtId="0" fontId="33" fillId="0" borderId="86" xfId="42" applyFont="1" applyBorder="1" applyAlignment="1">
      <alignment vertical="center"/>
    </xf>
    <xf numFmtId="0" fontId="32" fillId="41" borderId="60" xfId="42" applyFont="1" applyFill="1" applyBorder="1" applyAlignment="1">
      <alignment horizontal="center" vertical="center" wrapText="1"/>
    </xf>
    <xf numFmtId="0" fontId="33" fillId="0" borderId="41" xfId="42" applyFont="1" applyBorder="1" applyAlignment="1">
      <alignment horizontal="center" vertical="center" wrapText="1"/>
    </xf>
    <xf numFmtId="0" fontId="33" fillId="0" borderId="19" xfId="42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2" fillId="0" borderId="0" xfId="45" applyFont="1" applyAlignment="1">
      <alignment horizontal="left"/>
    </xf>
    <xf numFmtId="0" fontId="32" fillId="0" borderId="77" xfId="0" applyFont="1" applyBorder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2" fillId="0" borderId="0" xfId="42" applyFont="1" applyAlignment="1">
      <alignment horizontal="left" vertical="top" wrapText="1"/>
    </xf>
    <xf numFmtId="0" fontId="32" fillId="0" borderId="0" xfId="42" applyFont="1" applyAlignment="1">
      <alignment horizontal="left" vertical="center" wrapText="1"/>
    </xf>
    <xf numFmtId="0" fontId="32" fillId="0" borderId="0" xfId="42" applyFont="1" applyAlignment="1">
      <alignment vertical="center" wrapText="1"/>
    </xf>
    <xf numFmtId="0" fontId="32" fillId="41" borderId="60" xfId="0" applyFont="1" applyFill="1" applyBorder="1" applyAlignment="1">
      <alignment horizontal="center" vertical="center" wrapText="1"/>
    </xf>
    <xf numFmtId="0" fontId="33" fillId="41" borderId="41" xfId="0" applyFont="1" applyFill="1" applyBorder="1" applyAlignment="1">
      <alignment horizontal="center" vertical="center"/>
    </xf>
    <xf numFmtId="0" fontId="32" fillId="41" borderId="50" xfId="0" applyFont="1" applyFill="1" applyBorder="1" applyAlignment="1">
      <alignment horizontal="center" vertical="center"/>
    </xf>
    <xf numFmtId="0" fontId="32" fillId="41" borderId="71" xfId="0" applyFont="1" applyFill="1" applyBorder="1" applyAlignment="1">
      <alignment horizontal="center" vertical="center"/>
    </xf>
    <xf numFmtId="0" fontId="32" fillId="41" borderId="60" xfId="0" applyFont="1" applyFill="1" applyBorder="1" applyAlignment="1">
      <alignment horizontal="center" vertical="center"/>
    </xf>
    <xf numFmtId="0" fontId="32" fillId="41" borderId="72" xfId="0" applyFont="1" applyFill="1" applyBorder="1" applyAlignment="1">
      <alignment horizontal="center" vertical="center"/>
    </xf>
    <xf numFmtId="0" fontId="32" fillId="41" borderId="50" xfId="0" applyFont="1" applyFill="1" applyBorder="1" applyAlignment="1">
      <alignment horizontal="left" vertical="center"/>
    </xf>
    <xf numFmtId="0" fontId="32" fillId="41" borderId="71" xfId="0" applyFont="1" applyFill="1" applyBorder="1" applyAlignment="1">
      <alignment horizontal="left" vertical="center"/>
    </xf>
    <xf numFmtId="0" fontId="38" fillId="0" borderId="0" xfId="44" applyFont="1" applyAlignment="1">
      <alignment horizontal="center" vertical="center" wrapText="1"/>
    </xf>
    <xf numFmtId="0" fontId="32" fillId="41" borderId="55" xfId="0" applyFont="1" applyFill="1" applyBorder="1" applyAlignment="1">
      <alignment horizontal="center" vertical="center" wrapText="1"/>
    </xf>
    <xf numFmtId="0" fontId="32" fillId="41" borderId="66" xfId="0" applyFont="1" applyFill="1" applyBorder="1" applyAlignment="1">
      <alignment horizontal="center" vertical="center" wrapText="1"/>
    </xf>
    <xf numFmtId="0" fontId="32" fillId="41" borderId="18" xfId="0" applyFont="1" applyFill="1" applyBorder="1" applyAlignment="1">
      <alignment horizontal="center" vertical="center"/>
    </xf>
    <xf numFmtId="0" fontId="32" fillId="41" borderId="41" xfId="0" applyFont="1" applyFill="1" applyBorder="1" applyAlignment="1">
      <alignment horizontal="center" vertical="center"/>
    </xf>
    <xf numFmtId="0" fontId="32" fillId="41" borderId="73" xfId="0" applyFont="1" applyFill="1" applyBorder="1" applyAlignment="1">
      <alignment horizontal="center" vertical="center" wrapText="1"/>
    </xf>
    <xf numFmtId="0" fontId="32" fillId="41" borderId="69" xfId="0" applyFont="1" applyFill="1" applyBorder="1" applyAlignment="1">
      <alignment horizontal="center" vertical="center"/>
    </xf>
    <xf numFmtId="0" fontId="32" fillId="41" borderId="86" xfId="0" applyFont="1" applyFill="1" applyBorder="1" applyAlignment="1">
      <alignment horizontal="center" vertical="center"/>
    </xf>
    <xf numFmtId="0" fontId="32" fillId="41" borderId="13" xfId="0" applyFont="1" applyFill="1" applyBorder="1" applyAlignment="1">
      <alignment horizontal="center" vertical="center"/>
    </xf>
    <xf numFmtId="0" fontId="38" fillId="0" borderId="0" xfId="47" applyFont="1" applyAlignment="1">
      <alignment horizontal="center" vertical="center" wrapText="1"/>
    </xf>
    <xf numFmtId="0" fontId="38" fillId="0" borderId="0" xfId="47" applyFont="1" applyAlignment="1">
      <alignment horizontal="center" vertical="center"/>
    </xf>
    <xf numFmtId="0" fontId="33" fillId="41" borderId="73" xfId="47" applyFont="1" applyFill="1" applyBorder="1" applyAlignment="1">
      <alignment horizontal="center" vertical="center"/>
    </xf>
    <xf numFmtId="0" fontId="33" fillId="41" borderId="86" xfId="47" applyFont="1" applyFill="1" applyBorder="1" applyAlignment="1">
      <alignment horizontal="center" vertical="center"/>
    </xf>
    <xf numFmtId="0" fontId="33" fillId="0" borderId="20" xfId="47" applyFont="1" applyBorder="1" applyAlignment="1">
      <alignment horizontal="center" vertical="center"/>
    </xf>
    <xf numFmtId="0" fontId="33" fillId="0" borderId="52" xfId="47" applyFont="1" applyBorder="1" applyAlignment="1">
      <alignment horizontal="center" vertical="center"/>
    </xf>
    <xf numFmtId="0" fontId="33" fillId="0" borderId="24" xfId="47" applyFont="1" applyBorder="1" applyAlignment="1">
      <alignment horizontal="center" vertical="center"/>
    </xf>
    <xf numFmtId="0" fontId="33" fillId="0" borderId="47" xfId="47" applyFont="1" applyBorder="1" applyAlignment="1">
      <alignment horizontal="center" vertical="center"/>
    </xf>
    <xf numFmtId="0" fontId="32" fillId="0" borderId="0" xfId="47" applyFont="1" applyAlignment="1">
      <alignment horizontal="left" vertical="center"/>
    </xf>
    <xf numFmtId="0" fontId="33" fillId="0" borderId="0" xfId="47" applyFont="1" applyAlignment="1">
      <alignment horizontal="center" vertical="center"/>
    </xf>
    <xf numFmtId="0" fontId="33" fillId="41" borderId="56" xfId="47" applyFont="1" applyFill="1" applyBorder="1" applyAlignment="1">
      <alignment horizontal="center" vertical="center"/>
    </xf>
    <xf numFmtId="0" fontId="33" fillId="41" borderId="14" xfId="47" applyFont="1" applyFill="1" applyBorder="1" applyAlignment="1">
      <alignment horizontal="center" vertical="center"/>
    </xf>
    <xf numFmtId="0" fontId="33" fillId="41" borderId="55" xfId="47" applyFont="1" applyFill="1" applyBorder="1" applyAlignment="1">
      <alignment horizontal="center" vertical="center" wrapText="1"/>
    </xf>
    <xf numFmtId="0" fontId="33" fillId="41" borderId="66" xfId="47" applyFont="1" applyFill="1" applyBorder="1" applyAlignment="1">
      <alignment horizontal="center" vertical="center" wrapText="1"/>
    </xf>
    <xf numFmtId="0" fontId="33" fillId="41" borderId="66" xfId="47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 wrapText="1"/>
    </xf>
    <xf numFmtId="0" fontId="33" fillId="43" borderId="90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41" borderId="11" xfId="46" applyFont="1" applyFill="1" applyBorder="1" applyAlignment="1">
      <alignment horizontal="left" vertical="center"/>
    </xf>
    <xf numFmtId="49" fontId="33" fillId="0" borderId="11" xfId="46" applyNumberFormat="1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49" fontId="32" fillId="41" borderId="11" xfId="46" applyNumberFormat="1" applyFont="1" applyFill="1" applyBorder="1" applyAlignment="1">
      <alignment horizontal="left" vertical="center" wrapText="1"/>
    </xf>
    <xf numFmtId="0" fontId="44" fillId="0" borderId="43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top"/>
    </xf>
    <xf numFmtId="0" fontId="32" fillId="0" borderId="0" xfId="0" applyFont="1" applyAlignment="1">
      <alignment horizontal="left" vertical="center"/>
    </xf>
    <xf numFmtId="49" fontId="32" fillId="41" borderId="11" xfId="46" applyNumberFormat="1" applyFont="1" applyFill="1" applyBorder="1" applyAlignment="1">
      <alignment horizontal="left" vertical="center"/>
    </xf>
    <xf numFmtId="0" fontId="33" fillId="0" borderId="11" xfId="46" applyFont="1" applyBorder="1" applyAlignment="1">
      <alignment horizontal="left" vertical="center"/>
    </xf>
    <xf numFmtId="0" fontId="33" fillId="0" borderId="34" xfId="46" applyFont="1" applyBorder="1" applyAlignment="1">
      <alignment horizontal="left" vertical="center"/>
    </xf>
    <xf numFmtId="0" fontId="57" fillId="0" borderId="115" xfId="0" applyFont="1" applyBorder="1" applyAlignment="1">
      <alignment horizontal="center" vertical="center" wrapText="1"/>
    </xf>
    <xf numFmtId="0" fontId="57" fillId="0" borderId="120" xfId="0" applyFont="1" applyBorder="1" applyAlignment="1">
      <alignment horizontal="center" vertical="center" wrapText="1"/>
    </xf>
    <xf numFmtId="0" fontId="55" fillId="0" borderId="14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wrapText="1"/>
    </xf>
    <xf numFmtId="0" fontId="47" fillId="44" borderId="39" xfId="0" applyFont="1" applyFill="1" applyBorder="1" applyAlignment="1">
      <alignment horizontal="center" vertical="center"/>
    </xf>
    <xf numFmtId="0" fontId="47" fillId="44" borderId="33" xfId="0" applyFont="1" applyFill="1" applyBorder="1" applyAlignment="1">
      <alignment horizontal="center" vertical="center"/>
    </xf>
    <xf numFmtId="0" fontId="47" fillId="44" borderId="61" xfId="0" applyFont="1" applyFill="1" applyBorder="1" applyAlignment="1">
      <alignment horizontal="center" vertical="center"/>
    </xf>
    <xf numFmtId="0" fontId="47" fillId="44" borderId="34" xfId="0" applyFont="1" applyFill="1" applyBorder="1" applyAlignment="1">
      <alignment horizontal="center" vertical="center"/>
    </xf>
    <xf numFmtId="0" fontId="49" fillId="44" borderId="61" xfId="0" applyFont="1" applyFill="1" applyBorder="1" applyAlignment="1">
      <alignment horizontal="center" vertical="center" wrapText="1"/>
    </xf>
    <xf numFmtId="0" fontId="49" fillId="44" borderId="34" xfId="0" applyFont="1" applyFill="1" applyBorder="1" applyAlignment="1">
      <alignment horizontal="center" vertical="center" wrapText="1"/>
    </xf>
    <xf numFmtId="0" fontId="49" fillId="44" borderId="65" xfId="0" applyFont="1" applyFill="1" applyBorder="1" applyAlignment="1">
      <alignment horizontal="center" vertical="center" wrapText="1"/>
    </xf>
    <xf numFmtId="0" fontId="49" fillId="44" borderId="40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51" fillId="0" borderId="0" xfId="43" applyFont="1" applyAlignment="1">
      <alignment horizontal="left" wrapText="1"/>
    </xf>
    <xf numFmtId="0" fontId="51" fillId="0" borderId="0" xfId="0" applyFont="1" applyAlignment="1">
      <alignment horizontal="left" wrapText="1"/>
    </xf>
    <xf numFmtId="0" fontId="56" fillId="0" borderId="0" xfId="0" applyFont="1" applyAlignment="1">
      <alignment horizontal="center" vertical="center" wrapText="1"/>
    </xf>
  </cellXfs>
  <cellStyles count="94">
    <cellStyle name="Accent1" xfId="1" xr:uid="{00000000-0005-0000-0000-000000000000}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xr:uid="{00000000-0005-0000-0000-000004000000}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xr:uid="{00000000-0005-0000-0000-000008000000}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xr:uid="{00000000-0005-0000-0000-00000C000000}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xr:uid="{00000000-0005-0000-0000-000010000000}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xr:uid="{00000000-0005-0000-0000-000014000000}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xr:uid="{00000000-0005-0000-0000-00001E000000}"/>
    <cellStyle name="Heading 1" xfId="32" xr:uid="{00000000-0005-0000-0000-00001F000000}"/>
    <cellStyle name="Heading 2" xfId="33" xr:uid="{00000000-0005-0000-0000-000020000000}"/>
    <cellStyle name="Heading 3" xfId="34" xr:uid="{00000000-0005-0000-0000-000021000000}"/>
    <cellStyle name="Heading 4" xfId="35" xr:uid="{00000000-0005-0000-0000-000022000000}"/>
    <cellStyle name="Input" xfId="36" xr:uid="{00000000-0005-0000-0000-000023000000}"/>
    <cellStyle name="Linked Cell" xfId="37" xr:uid="{00000000-0005-0000-0000-000024000000}"/>
    <cellStyle name="Neutral" xfId="38" xr:uid="{00000000-0005-0000-0000-000025000000}"/>
    <cellStyle name="Normal 3" xfId="39" xr:uid="{00000000-0005-0000-0000-000026000000}"/>
    <cellStyle name="Normalny" xfId="0" builtinId="0"/>
    <cellStyle name="Normalny 2" xfId="40" xr:uid="{00000000-0005-0000-0000-000028000000}"/>
    <cellStyle name="Normalny 3" xfId="41" xr:uid="{00000000-0005-0000-0000-000029000000}"/>
    <cellStyle name="Normalny 4" xfId="93" xr:uid="{A19A8108-F889-4373-AE51-7730C9D0E4BD}"/>
    <cellStyle name="Normalny_3808_2501zal_150" xfId="42" xr:uid="{00000000-0005-0000-0000-00002A000000}"/>
    <cellStyle name="Normalny_dzielnice termin spr." xfId="43" xr:uid="{00000000-0005-0000-0000-00002B000000}"/>
    <cellStyle name="Normalny_FUNDUSZ ZASADNICZY-ZAŁĄCZNIK DO BILANSU11" xfId="44" xr:uid="{00000000-0005-0000-0000-00002C000000}"/>
    <cellStyle name="Normalny_wynik finansowy zał.do bilansu" xfId="45" xr:uid="{00000000-0005-0000-0000-00002D000000}"/>
    <cellStyle name="Normalny_Zakłady budżetowe - jednostki" xfId="46" xr:uid="{00000000-0005-0000-0000-00002E000000}"/>
    <cellStyle name="Normalny_zał.do bil. i spraw. zob.-nale." xfId="47" xr:uid="{00000000-0005-0000-0000-00002F000000}"/>
    <cellStyle name="Note" xfId="48" xr:uid="{00000000-0005-0000-0000-000030000000}"/>
    <cellStyle name="Output" xfId="49" xr:uid="{00000000-0005-0000-0000-000031000000}"/>
    <cellStyle name="SAPBEXaggData" xfId="50" xr:uid="{00000000-0005-0000-0000-000032000000}"/>
    <cellStyle name="SAPBEXaggDataEmph" xfId="51" xr:uid="{00000000-0005-0000-0000-000033000000}"/>
    <cellStyle name="SAPBEXaggItem" xfId="52" xr:uid="{00000000-0005-0000-0000-000034000000}"/>
    <cellStyle name="SAPBEXaggItemX" xfId="53" xr:uid="{00000000-0005-0000-0000-000035000000}"/>
    <cellStyle name="SAPBEXchaText" xfId="54" xr:uid="{00000000-0005-0000-0000-000036000000}"/>
    <cellStyle name="SAPBEXexcBad7" xfId="55" xr:uid="{00000000-0005-0000-0000-000037000000}"/>
    <cellStyle name="SAPBEXexcBad8" xfId="56" xr:uid="{00000000-0005-0000-0000-000038000000}"/>
    <cellStyle name="SAPBEXexcBad9" xfId="57" xr:uid="{00000000-0005-0000-0000-000039000000}"/>
    <cellStyle name="SAPBEXexcCritical4" xfId="58" xr:uid="{00000000-0005-0000-0000-00003A000000}"/>
    <cellStyle name="SAPBEXexcCritical5" xfId="59" xr:uid="{00000000-0005-0000-0000-00003B000000}"/>
    <cellStyle name="SAPBEXexcCritical6" xfId="60" xr:uid="{00000000-0005-0000-0000-00003C000000}"/>
    <cellStyle name="SAPBEXexcGood1" xfId="61" xr:uid="{00000000-0005-0000-0000-00003D000000}"/>
    <cellStyle name="SAPBEXexcGood2" xfId="62" xr:uid="{00000000-0005-0000-0000-00003E000000}"/>
    <cellStyle name="SAPBEXexcGood3" xfId="63" xr:uid="{00000000-0005-0000-0000-00003F000000}"/>
    <cellStyle name="SAPBEXfilterDrill" xfId="64" xr:uid="{00000000-0005-0000-0000-000040000000}"/>
    <cellStyle name="SAPBEXfilterItem" xfId="65" xr:uid="{00000000-0005-0000-0000-000041000000}"/>
    <cellStyle name="SAPBEXfilterText" xfId="66" xr:uid="{00000000-0005-0000-0000-000042000000}"/>
    <cellStyle name="SAPBEXformats" xfId="67" xr:uid="{00000000-0005-0000-0000-000043000000}"/>
    <cellStyle name="SAPBEXheaderItem" xfId="68" xr:uid="{00000000-0005-0000-0000-000044000000}"/>
    <cellStyle name="SAPBEXheaderText" xfId="69" xr:uid="{00000000-0005-0000-0000-000045000000}"/>
    <cellStyle name="SAPBEXHLevel0" xfId="70" xr:uid="{00000000-0005-0000-0000-000046000000}"/>
    <cellStyle name="SAPBEXHLevel0X" xfId="71" xr:uid="{00000000-0005-0000-0000-000047000000}"/>
    <cellStyle name="SAPBEXHLevel1" xfId="72" xr:uid="{00000000-0005-0000-0000-000048000000}"/>
    <cellStyle name="SAPBEXHLevel1X" xfId="73" xr:uid="{00000000-0005-0000-0000-000049000000}"/>
    <cellStyle name="SAPBEXHLevel2" xfId="74" xr:uid="{00000000-0005-0000-0000-00004A000000}"/>
    <cellStyle name="SAPBEXHLevel2X" xfId="75" xr:uid="{00000000-0005-0000-0000-00004B000000}"/>
    <cellStyle name="SAPBEXHLevel3" xfId="76" xr:uid="{00000000-0005-0000-0000-00004C000000}"/>
    <cellStyle name="SAPBEXHLevel3X" xfId="77" xr:uid="{00000000-0005-0000-0000-00004D000000}"/>
    <cellStyle name="SAPBEXinputData" xfId="78" xr:uid="{00000000-0005-0000-0000-00004E000000}"/>
    <cellStyle name="SAPBEXresData" xfId="79" xr:uid="{00000000-0005-0000-0000-00004F000000}"/>
    <cellStyle name="SAPBEXresDataEmph" xfId="80" xr:uid="{00000000-0005-0000-0000-000050000000}"/>
    <cellStyle name="SAPBEXresItem" xfId="81" xr:uid="{00000000-0005-0000-0000-000051000000}"/>
    <cellStyle name="SAPBEXresItemX" xfId="82" xr:uid="{00000000-0005-0000-0000-000052000000}"/>
    <cellStyle name="SAPBEXstdData" xfId="83" xr:uid="{00000000-0005-0000-0000-000053000000}"/>
    <cellStyle name="SAPBEXstdDataEmph" xfId="84" xr:uid="{00000000-0005-0000-0000-000054000000}"/>
    <cellStyle name="SAPBEXstdItem" xfId="85" xr:uid="{00000000-0005-0000-0000-000055000000}"/>
    <cellStyle name="SAPBEXstdItemX" xfId="86" xr:uid="{00000000-0005-0000-0000-000056000000}"/>
    <cellStyle name="SAPBEXtitle" xfId="87" xr:uid="{00000000-0005-0000-0000-000057000000}"/>
    <cellStyle name="SAPBEXundefined" xfId="88" xr:uid="{00000000-0005-0000-0000-000058000000}"/>
    <cellStyle name="Sheet Title" xfId="89" xr:uid="{00000000-0005-0000-0000-000059000000}"/>
    <cellStyle name="Total" xfId="90" xr:uid="{00000000-0005-0000-0000-00005A000000}"/>
    <cellStyle name="Walutowy" xfId="91" builtinId="4"/>
    <cellStyle name="Warning Text" xfId="92" xr:uid="{00000000-0005-0000-0000-00005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customSheetViews>
    <customSheetView guid="{17151551-8460-47BF-8C20-7FE2DB216614}" state="veryHidden" showRuler="0">
      <pageMargins left="0.75" right="0.75" top="1" bottom="1" header="0.5" footer="0.5"/>
      <headerFooter alignWithMargins="0"/>
    </customSheetView>
    <customSheetView guid="{DE9178B7-7BAA-4669-9575-43FAD4CFD495}" state="veryHidden">
      <pageMargins left="0.75" right="0.75" top="1" bottom="1" header="0.5" footer="0.5"/>
      <headerFooter alignWithMargins="0"/>
    </customSheetView>
  </customSheetViews>
  <phoneticPr fontId="2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A1:F35"/>
  <sheetViews>
    <sheetView workbookViewId="0">
      <selection activeCell="J10" sqref="J10"/>
    </sheetView>
  </sheetViews>
  <sheetFormatPr defaultColWidth="9.140625" defaultRowHeight="15" x14ac:dyDescent="0.2"/>
  <cols>
    <col min="1" max="1" width="8" style="54" customWidth="1"/>
    <col min="2" max="2" width="37.5703125" style="2" customWidth="1"/>
    <col min="3" max="3" width="14.140625" style="2" customWidth="1"/>
    <col min="4" max="4" width="16.7109375" style="2" customWidth="1"/>
    <col min="5" max="5" width="18.140625" style="2" customWidth="1"/>
    <col min="6" max="6" width="24.28515625" style="2" customWidth="1"/>
    <col min="7" max="16384" width="9.140625" style="2"/>
  </cols>
  <sheetData>
    <row r="1" spans="1:6" s="3" customFormat="1" x14ac:dyDescent="0.25">
      <c r="A1" s="151"/>
    </row>
    <row r="2" spans="1:6" s="3" customFormat="1" ht="72" customHeight="1" x14ac:dyDescent="0.25">
      <c r="A2" s="1310"/>
      <c r="B2" s="1310"/>
      <c r="F2" s="7"/>
    </row>
    <row r="3" spans="1:6" s="41" customFormat="1" ht="11.25" customHeight="1" x14ac:dyDescent="0.2">
      <c r="A3" s="199" t="s">
        <v>308</v>
      </c>
      <c r="B3" s="199"/>
      <c r="C3" s="149"/>
      <c r="D3" s="149"/>
      <c r="E3" s="149"/>
    </row>
    <row r="4" spans="1:6" ht="12" customHeight="1" x14ac:dyDescent="0.2">
      <c r="A4" s="56" t="s">
        <v>294</v>
      </c>
      <c r="B4" s="56"/>
      <c r="C4" s="150"/>
      <c r="D4" s="150"/>
      <c r="E4" s="150"/>
    </row>
    <row r="5" spans="1:6" ht="12" customHeight="1" x14ac:dyDescent="0.2">
      <c r="A5" s="56" t="s">
        <v>295</v>
      </c>
      <c r="B5" s="56"/>
      <c r="C5" s="150"/>
      <c r="D5" s="150"/>
      <c r="E5" s="150"/>
    </row>
    <row r="6" spans="1:6" ht="78.75" customHeight="1" x14ac:dyDescent="0.2">
      <c r="A6" s="1273" t="s">
        <v>901</v>
      </c>
      <c r="B6" s="1273"/>
      <c r="C6" s="1273"/>
      <c r="D6" s="1273"/>
      <c r="E6" s="1273"/>
      <c r="F6" s="1273"/>
    </row>
    <row r="7" spans="1:6" ht="20.25" customHeight="1" thickBot="1" x14ac:dyDescent="0.25">
      <c r="A7" s="153"/>
      <c r="B7" s="153"/>
      <c r="C7" s="153"/>
      <c r="D7" s="153"/>
      <c r="E7" s="153"/>
    </row>
    <row r="8" spans="1:6" s="54" customFormat="1" ht="65.25" customHeight="1" thickBot="1" x14ac:dyDescent="0.25">
      <c r="A8" s="154" t="s">
        <v>131</v>
      </c>
      <c r="B8" s="155" t="s">
        <v>881</v>
      </c>
      <c r="C8" s="154" t="s">
        <v>335</v>
      </c>
      <c r="D8" s="154" t="s">
        <v>877</v>
      </c>
      <c r="E8" s="154" t="s">
        <v>878</v>
      </c>
      <c r="F8" s="155" t="s">
        <v>880</v>
      </c>
    </row>
    <row r="9" spans="1:6" ht="12.75" customHeight="1" thickBot="1" x14ac:dyDescent="0.25">
      <c r="A9" s="157"/>
      <c r="B9" s="158"/>
      <c r="C9" s="160"/>
      <c r="D9" s="160">
        <v>1</v>
      </c>
      <c r="E9" s="160">
        <v>2</v>
      </c>
      <c r="F9" s="160"/>
    </row>
    <row r="10" spans="1:6" ht="18.75" customHeight="1" thickBot="1" x14ac:dyDescent="0.25">
      <c r="A10" s="159"/>
      <c r="B10" s="160" t="s">
        <v>336</v>
      </c>
      <c r="C10" s="160"/>
      <c r="D10" s="162">
        <v>282.73</v>
      </c>
      <c r="E10" s="162">
        <v>17355415.350000001</v>
      </c>
      <c r="F10" s="162">
        <v>17355698.079999998</v>
      </c>
    </row>
    <row r="11" spans="1:6" s="43" customFormat="1" ht="31.5" customHeight="1" thickBot="1" x14ac:dyDescent="0.25">
      <c r="A11" s="161" t="s">
        <v>363</v>
      </c>
      <c r="B11" s="160" t="s">
        <v>337</v>
      </c>
      <c r="C11" s="160" t="s">
        <v>865</v>
      </c>
      <c r="D11" s="162">
        <v>0</v>
      </c>
      <c r="E11" s="162">
        <v>0</v>
      </c>
      <c r="F11" s="162">
        <v>0</v>
      </c>
    </row>
    <row r="12" spans="1:6" s="43" customFormat="1" ht="36.75" customHeight="1" thickBot="1" x14ac:dyDescent="0.25">
      <c r="A12" s="161" t="s">
        <v>222</v>
      </c>
      <c r="B12" s="160" t="s">
        <v>338</v>
      </c>
      <c r="C12" s="160" t="s">
        <v>866</v>
      </c>
      <c r="D12" s="162">
        <v>282.73</v>
      </c>
      <c r="E12" s="162">
        <v>17355415.350000001</v>
      </c>
      <c r="F12" s="162">
        <v>17355698.079999998</v>
      </c>
    </row>
    <row r="13" spans="1:6" ht="15" customHeight="1" thickBot="1" x14ac:dyDescent="0.25">
      <c r="A13" s="159" t="s">
        <v>195</v>
      </c>
      <c r="B13" s="163" t="s">
        <v>246</v>
      </c>
      <c r="C13" s="160" t="s">
        <v>867</v>
      </c>
      <c r="D13" s="162">
        <v>0</v>
      </c>
      <c r="E13" s="162">
        <v>0</v>
      </c>
      <c r="F13" s="162">
        <v>0</v>
      </c>
    </row>
    <row r="14" spans="1:6" ht="15" customHeight="1" thickBot="1" x14ac:dyDescent="0.25">
      <c r="A14" s="164"/>
      <c r="B14" s="165" t="s">
        <v>219</v>
      </c>
      <c r="C14" s="160"/>
      <c r="D14" s="162"/>
      <c r="E14" s="162"/>
      <c r="F14" s="162"/>
    </row>
    <row r="15" spans="1:6" ht="15" customHeight="1" thickBot="1" x14ac:dyDescent="0.25">
      <c r="A15" s="166" t="s">
        <v>339</v>
      </c>
      <c r="B15" s="167" t="s">
        <v>340</v>
      </c>
      <c r="C15" s="160" t="s">
        <v>868</v>
      </c>
      <c r="D15" s="162">
        <v>0</v>
      </c>
      <c r="E15" s="162">
        <v>0</v>
      </c>
      <c r="F15" s="162">
        <v>0</v>
      </c>
    </row>
    <row r="16" spans="1:6" ht="15" customHeight="1" thickBot="1" x14ac:dyDescent="0.25">
      <c r="A16" s="168" t="s">
        <v>341</v>
      </c>
      <c r="B16" s="169" t="s">
        <v>146</v>
      </c>
      <c r="C16" s="160" t="s">
        <v>869</v>
      </c>
      <c r="D16" s="162">
        <v>0</v>
      </c>
      <c r="E16" s="162">
        <v>0</v>
      </c>
      <c r="F16" s="162">
        <v>0</v>
      </c>
    </row>
    <row r="17" spans="1:6" ht="14.25" customHeight="1" thickBot="1" x14ac:dyDescent="0.25">
      <c r="A17" s="159" t="s">
        <v>196</v>
      </c>
      <c r="B17" s="163" t="s">
        <v>249</v>
      </c>
      <c r="C17" s="160" t="s">
        <v>870</v>
      </c>
      <c r="D17" s="162">
        <v>0</v>
      </c>
      <c r="E17" s="162">
        <v>0</v>
      </c>
      <c r="F17" s="162">
        <v>0</v>
      </c>
    </row>
    <row r="18" spans="1:6" ht="14.25" customHeight="1" thickBot="1" x14ac:dyDescent="0.25">
      <c r="A18" s="164"/>
      <c r="B18" s="165" t="s">
        <v>219</v>
      </c>
      <c r="C18" s="160"/>
      <c r="D18" s="162"/>
      <c r="E18" s="162"/>
      <c r="F18" s="162"/>
    </row>
    <row r="19" spans="1:6" ht="15" customHeight="1" thickBot="1" x14ac:dyDescent="0.25">
      <c r="A19" s="166" t="s">
        <v>342</v>
      </c>
      <c r="B19" s="167" t="s">
        <v>340</v>
      </c>
      <c r="C19" s="160" t="s">
        <v>871</v>
      </c>
      <c r="D19" s="162">
        <v>0</v>
      </c>
      <c r="E19" s="162">
        <v>0</v>
      </c>
      <c r="F19" s="162">
        <v>0</v>
      </c>
    </row>
    <row r="20" spans="1:6" ht="15" customHeight="1" thickBot="1" x14ac:dyDescent="0.25">
      <c r="A20" s="168" t="s">
        <v>343</v>
      </c>
      <c r="B20" s="169" t="s">
        <v>146</v>
      </c>
      <c r="C20" s="160" t="s">
        <v>872</v>
      </c>
      <c r="D20" s="162">
        <v>0</v>
      </c>
      <c r="E20" s="162">
        <v>0</v>
      </c>
      <c r="F20" s="162">
        <v>0</v>
      </c>
    </row>
    <row r="21" spans="1:6" ht="32.25" customHeight="1" thickBot="1" x14ac:dyDescent="0.25">
      <c r="A21" s="159" t="s">
        <v>197</v>
      </c>
      <c r="B21" s="163" t="s">
        <v>163</v>
      </c>
      <c r="C21" s="160" t="s">
        <v>873</v>
      </c>
      <c r="D21" s="162">
        <v>0</v>
      </c>
      <c r="E21" s="162">
        <v>0</v>
      </c>
      <c r="F21" s="162">
        <v>0</v>
      </c>
    </row>
    <row r="22" spans="1:6" ht="15.75" thickBot="1" x14ac:dyDescent="0.25">
      <c r="A22" s="159" t="s">
        <v>198</v>
      </c>
      <c r="B22" s="163" t="s">
        <v>255</v>
      </c>
      <c r="C22" s="160" t="s">
        <v>874</v>
      </c>
      <c r="D22" s="162">
        <v>282.73</v>
      </c>
      <c r="E22" s="162">
        <v>17355415.350000001</v>
      </c>
      <c r="F22" s="162">
        <v>17355698.079999998</v>
      </c>
    </row>
    <row r="23" spans="1:6" ht="15.75" thickBot="1" x14ac:dyDescent="0.25">
      <c r="A23" s="164"/>
      <c r="B23" s="165" t="s">
        <v>219</v>
      </c>
      <c r="C23" s="160"/>
      <c r="D23" s="162"/>
      <c r="E23" s="162"/>
      <c r="F23" s="162"/>
    </row>
    <row r="24" spans="1:6" ht="15.75" thickBot="1" x14ac:dyDescent="0.25">
      <c r="A24" s="166" t="s">
        <v>344</v>
      </c>
      <c r="B24" s="167" t="s">
        <v>340</v>
      </c>
      <c r="C24" s="160" t="s">
        <v>875</v>
      </c>
      <c r="D24" s="162">
        <v>0</v>
      </c>
      <c r="E24" s="162">
        <v>0</v>
      </c>
      <c r="F24" s="162">
        <v>0</v>
      </c>
    </row>
    <row r="25" spans="1:6" ht="15" customHeight="1" thickBot="1" x14ac:dyDescent="0.25">
      <c r="A25" s="171" t="s">
        <v>345</v>
      </c>
      <c r="B25" s="172" t="s">
        <v>146</v>
      </c>
      <c r="C25" s="160" t="s">
        <v>876</v>
      </c>
      <c r="D25" s="162">
        <v>0</v>
      </c>
      <c r="E25" s="162">
        <v>0</v>
      </c>
      <c r="F25" s="162">
        <v>0</v>
      </c>
    </row>
    <row r="26" spans="1:6" s="3" customFormat="1" x14ac:dyDescent="0.25">
      <c r="A26" s="151"/>
      <c r="D26" s="3" t="s">
        <v>60</v>
      </c>
    </row>
    <row r="27" spans="1:6" s="3" customFormat="1" x14ac:dyDescent="0.25">
      <c r="A27" s="40" t="s">
        <v>144</v>
      </c>
      <c r="B27" s="40"/>
      <c r="C27" s="152"/>
      <c r="D27" s="152"/>
      <c r="E27" s="173"/>
    </row>
    <row r="28" spans="1:6" s="3" customFormat="1" x14ac:dyDescent="0.25">
      <c r="A28" s="151"/>
      <c r="E28" s="174"/>
    </row>
    <row r="29" spans="1:6" s="3" customFormat="1" x14ac:dyDescent="0.25">
      <c r="A29" s="151"/>
      <c r="B29" s="176"/>
      <c r="C29" s="176"/>
    </row>
    <row r="30" spans="1:6" s="3" customFormat="1" x14ac:dyDescent="0.25">
      <c r="A30" s="151"/>
      <c r="B30" s="176"/>
      <c r="C30" s="176"/>
    </row>
    <row r="31" spans="1:6" s="3" customFormat="1" x14ac:dyDescent="0.25">
      <c r="A31" s="151"/>
      <c r="B31" s="176"/>
      <c r="C31" s="176"/>
    </row>
    <row r="32" spans="1:6" ht="18.75" customHeight="1" x14ac:dyDescent="0.2"/>
    <row r="33" spans="1:5" ht="12.75" customHeight="1" x14ac:dyDescent="0.2">
      <c r="A33" s="54" t="s">
        <v>305</v>
      </c>
      <c r="E33" s="54" t="s">
        <v>307</v>
      </c>
    </row>
    <row r="34" spans="1:5" ht="27" customHeight="1" x14ac:dyDescent="0.2">
      <c r="A34" s="4" t="s">
        <v>297</v>
      </c>
      <c r="E34" s="54" t="s">
        <v>296</v>
      </c>
    </row>
    <row r="35" spans="1:5" ht="13.5" customHeight="1" x14ac:dyDescent="0.2"/>
  </sheetData>
  <customSheetViews>
    <customSheetView guid="{17151551-8460-47BF-8C20-7FE2DB216614}" showRuler="0" topLeftCell="A7">
      <selection activeCell="I22" sqref="I22"/>
      <pageMargins left="0.51181102362204722" right="0.27559055118110237" top="0.31496062992125984" bottom="0.27559055118110237" header="0.19685039370078741" footer="0.19685039370078741"/>
      <pageSetup paperSize="9" orientation="landscape" r:id="rId1"/>
      <headerFooter alignWithMargins="0"/>
    </customSheetView>
    <customSheetView guid="{DE9178B7-7BAA-4669-9575-43FAD4CFD495}" fitToPage="1">
      <selection activeCell="A6" sqref="A6:J6"/>
      <pageMargins left="0.22" right="0.17" top="0.31496062992125984" bottom="0.27559055118110237" header="0.19685039370078741" footer="0.19685039370078741"/>
      <pageSetup paperSize="9" scale="74" orientation="landscape" r:id="rId2"/>
      <headerFooter alignWithMargins="0"/>
    </customSheetView>
  </customSheetViews>
  <mergeCells count="2">
    <mergeCell ref="A6:F6"/>
    <mergeCell ref="A2:B2"/>
  </mergeCells>
  <phoneticPr fontId="29" type="noConversion"/>
  <pageMargins left="0.22" right="0.17" top="0.31496062992125984" bottom="0.27559055118110237" header="0.19685039370078741" footer="0.19685039370078741"/>
  <pageSetup paperSize="9" scale="76" orientation="landscape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59999389629810485"/>
  </sheetPr>
  <dimension ref="A1:CT25"/>
  <sheetViews>
    <sheetView topLeftCell="A7" zoomScaleNormal="100" workbookViewId="0">
      <selection activeCell="J10" sqref="J10"/>
    </sheetView>
  </sheetViews>
  <sheetFormatPr defaultColWidth="9.140625" defaultRowHeight="15" x14ac:dyDescent="0.2"/>
  <cols>
    <col min="1" max="1" width="8.42578125" style="2" customWidth="1"/>
    <col min="2" max="2" width="35" style="2" customWidth="1"/>
    <col min="3" max="3" width="12.140625" style="2" customWidth="1"/>
    <col min="4" max="4" width="13.5703125" style="2" customWidth="1"/>
    <col min="5" max="5" width="13.42578125" style="2" customWidth="1"/>
    <col min="6" max="6" width="12.85546875" style="2" customWidth="1"/>
    <col min="7" max="7" width="18.5703125" style="2" customWidth="1"/>
    <col min="8" max="16384" width="9.140625" style="2"/>
  </cols>
  <sheetData>
    <row r="1" spans="1:98" s="3" customFormat="1" x14ac:dyDescent="0.25"/>
    <row r="2" spans="1:98" s="3" customFormat="1" ht="86.25" customHeight="1" x14ac:dyDescent="0.25">
      <c r="G2" s="7"/>
    </row>
    <row r="3" spans="1:98" s="41" customFormat="1" ht="12" customHeight="1" x14ac:dyDescent="0.2">
      <c r="A3" s="199" t="s">
        <v>306</v>
      </c>
      <c r="B3" s="199"/>
      <c r="C3" s="149"/>
      <c r="D3" s="149"/>
      <c r="E3" s="149"/>
      <c r="F3" s="149"/>
    </row>
    <row r="4" spans="1:98" ht="12" customHeight="1" x14ac:dyDescent="0.2">
      <c r="A4" s="56" t="s">
        <v>294</v>
      </c>
      <c r="B4" s="56"/>
      <c r="C4" s="150"/>
      <c r="D4" s="150"/>
      <c r="E4" s="150"/>
      <c r="F4" s="150"/>
    </row>
    <row r="5" spans="1:98" ht="10.5" customHeight="1" x14ac:dyDescent="0.2">
      <c r="A5" s="43" t="s">
        <v>295</v>
      </c>
      <c r="B5" s="43"/>
      <c r="C5" s="150"/>
      <c r="D5" s="150"/>
      <c r="E5" s="150"/>
      <c r="F5" s="150"/>
    </row>
    <row r="6" spans="1:98" x14ac:dyDescent="0.2">
      <c r="G6" s="8"/>
    </row>
    <row r="7" spans="1:98" ht="107.25" customHeight="1" x14ac:dyDescent="0.2">
      <c r="A7" s="1273" t="s">
        <v>891</v>
      </c>
      <c r="B7" s="1273"/>
      <c r="C7" s="1273"/>
      <c r="D7" s="1273"/>
      <c r="E7" s="1273"/>
      <c r="F7" s="1273"/>
      <c r="G7" s="1273"/>
    </row>
    <row r="8" spans="1:98" ht="10.5" customHeight="1" thickBot="1" x14ac:dyDescent="0.25">
      <c r="A8" s="179"/>
      <c r="B8" s="179"/>
      <c r="C8" s="179"/>
      <c r="D8" s="179"/>
      <c r="E8" s="179"/>
      <c r="F8" s="179"/>
      <c r="G8" s="179"/>
    </row>
    <row r="9" spans="1:98" s="180" customFormat="1" ht="69" customHeight="1" thickBot="1" x14ac:dyDescent="0.25">
      <c r="A9" s="154" t="s">
        <v>131</v>
      </c>
      <c r="B9" s="154" t="s">
        <v>892</v>
      </c>
      <c r="C9" s="156" t="s">
        <v>346</v>
      </c>
      <c r="D9" s="154" t="s">
        <v>882</v>
      </c>
      <c r="E9" s="154" t="s">
        <v>883</v>
      </c>
      <c r="F9" s="154" t="s">
        <v>878</v>
      </c>
      <c r="G9" s="154" t="s">
        <v>880</v>
      </c>
    </row>
    <row r="10" spans="1:98" s="3" customFormat="1" ht="15.75" thickBot="1" x14ac:dyDescent="0.3">
      <c r="A10" s="181"/>
      <c r="B10" s="182"/>
      <c r="C10" s="182"/>
      <c r="D10" s="182"/>
      <c r="E10" s="182"/>
      <c r="F10" s="182"/>
      <c r="G10" s="182"/>
      <c r="H10" s="170"/>
      <c r="I10" s="170"/>
      <c r="J10" s="170"/>
      <c r="K10" s="170"/>
      <c r="L10" s="170"/>
      <c r="M10" s="170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4"/>
      <c r="CS10" s="175"/>
      <c r="CT10" s="175"/>
    </row>
    <row r="11" spans="1:98" s="3" customFormat="1" ht="18.75" customHeight="1" thickBot="1" x14ac:dyDescent="0.3">
      <c r="A11" s="185"/>
      <c r="B11" s="186" t="s">
        <v>347</v>
      </c>
      <c r="C11" s="186" t="s">
        <v>884</v>
      </c>
      <c r="D11" s="306">
        <v>1122.4000000000001</v>
      </c>
      <c r="E11" s="306">
        <v>16129.26</v>
      </c>
      <c r="F11" s="306">
        <v>6361909.5499999998</v>
      </c>
      <c r="G11" s="306">
        <v>6379161.21</v>
      </c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87"/>
      <c r="CB11" s="187"/>
      <c r="CC11" s="187"/>
      <c r="CD11" s="187"/>
      <c r="CE11" s="187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7"/>
      <c r="CQ11" s="187"/>
      <c r="CR11" s="184"/>
      <c r="CS11" s="175"/>
      <c r="CT11" s="175"/>
    </row>
    <row r="12" spans="1:98" s="152" customFormat="1" ht="19.5" customHeight="1" thickBot="1" x14ac:dyDescent="0.3">
      <c r="A12" s="181" t="s">
        <v>217</v>
      </c>
      <c r="B12" s="182" t="s">
        <v>348</v>
      </c>
      <c r="C12" s="182" t="s">
        <v>885</v>
      </c>
      <c r="D12" s="305">
        <v>0</v>
      </c>
      <c r="E12" s="305">
        <v>0</v>
      </c>
      <c r="F12" s="305">
        <v>0</v>
      </c>
      <c r="G12" s="305">
        <v>0</v>
      </c>
      <c r="H12" s="189"/>
      <c r="I12" s="189"/>
      <c r="J12" s="189"/>
      <c r="K12" s="189"/>
      <c r="L12" s="189"/>
      <c r="M12" s="189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8"/>
      <c r="BW12" s="188"/>
      <c r="BX12" s="188"/>
      <c r="BY12" s="188"/>
      <c r="BZ12" s="188"/>
      <c r="CA12" s="188"/>
      <c r="CB12" s="188"/>
      <c r="CC12" s="188"/>
      <c r="CD12" s="188"/>
      <c r="CE12" s="188"/>
      <c r="CF12" s="188"/>
      <c r="CG12" s="188"/>
      <c r="CH12" s="188"/>
      <c r="CI12" s="188"/>
      <c r="CJ12" s="188"/>
      <c r="CK12" s="188"/>
      <c r="CL12" s="188"/>
      <c r="CM12" s="188"/>
      <c r="CN12" s="188"/>
      <c r="CO12" s="188"/>
      <c r="CP12" s="188"/>
      <c r="CQ12" s="188"/>
      <c r="CR12" s="184"/>
      <c r="CT12" s="184"/>
    </row>
    <row r="13" spans="1:98" s="152" customFormat="1" ht="21.75" customHeight="1" thickBot="1" x14ac:dyDescent="0.3">
      <c r="A13" s="185" t="s">
        <v>222</v>
      </c>
      <c r="B13" s="186" t="s">
        <v>349</v>
      </c>
      <c r="C13" s="186" t="s">
        <v>886</v>
      </c>
      <c r="D13" s="306">
        <v>1122.4000000000001</v>
      </c>
      <c r="E13" s="306">
        <v>16129.26</v>
      </c>
      <c r="F13" s="306">
        <v>6361909.5499999998</v>
      </c>
      <c r="G13" s="306">
        <v>6379161.21</v>
      </c>
      <c r="H13" s="190"/>
      <c r="I13" s="190"/>
      <c r="J13" s="190"/>
      <c r="K13" s="190"/>
      <c r="L13" s="190"/>
      <c r="M13" s="190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2"/>
      <c r="CS13" s="184"/>
      <c r="CT13" s="184"/>
    </row>
    <row r="14" spans="1:98" s="3" customFormat="1" x14ac:dyDescent="0.25">
      <c r="A14" s="193" t="s">
        <v>195</v>
      </c>
      <c r="B14" s="194" t="s">
        <v>350</v>
      </c>
      <c r="C14" s="194" t="s">
        <v>887</v>
      </c>
      <c r="D14" s="307">
        <v>0</v>
      </c>
      <c r="E14" s="307">
        <v>0</v>
      </c>
      <c r="F14" s="307">
        <v>0</v>
      </c>
      <c r="G14" s="307">
        <v>0</v>
      </c>
      <c r="H14" s="170"/>
      <c r="I14" s="170"/>
      <c r="J14" s="170"/>
      <c r="K14" s="170"/>
      <c r="L14" s="170"/>
      <c r="M14" s="170"/>
      <c r="N14" s="183"/>
      <c r="O14" s="183"/>
      <c r="P14" s="183"/>
      <c r="Q14" s="183"/>
      <c r="R14" s="183"/>
      <c r="S14" s="195"/>
      <c r="T14" s="183"/>
      <c r="U14" s="183"/>
      <c r="V14" s="195"/>
      <c r="W14" s="195"/>
      <c r="X14" s="183"/>
      <c r="Y14" s="183"/>
      <c r="Z14" s="183"/>
      <c r="AA14" s="183"/>
      <c r="AB14" s="183"/>
      <c r="AC14" s="183"/>
      <c r="AD14" s="183"/>
      <c r="AE14" s="183"/>
      <c r="AF14" s="195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95"/>
      <c r="BA14" s="183"/>
      <c r="BB14" s="183"/>
      <c r="BC14" s="183"/>
      <c r="BD14" s="195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95"/>
      <c r="BW14" s="183"/>
      <c r="BX14" s="183"/>
      <c r="BY14" s="195"/>
      <c r="BZ14" s="183"/>
      <c r="CA14" s="183"/>
      <c r="CB14" s="183"/>
      <c r="CC14" s="183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4"/>
      <c r="CS14" s="175"/>
      <c r="CT14" s="175"/>
    </row>
    <row r="15" spans="1:98" s="3" customFormat="1" x14ac:dyDescent="0.25">
      <c r="A15" s="193" t="s">
        <v>196</v>
      </c>
      <c r="B15" s="194" t="s">
        <v>351</v>
      </c>
      <c r="C15" s="194" t="s">
        <v>888</v>
      </c>
      <c r="D15" s="307">
        <v>0</v>
      </c>
      <c r="E15" s="307">
        <v>0</v>
      </c>
      <c r="F15" s="307">
        <v>0</v>
      </c>
      <c r="G15" s="307">
        <v>0</v>
      </c>
      <c r="H15" s="170"/>
      <c r="I15" s="170"/>
      <c r="J15" s="170"/>
      <c r="K15" s="170"/>
      <c r="L15" s="170"/>
      <c r="M15" s="170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95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95"/>
      <c r="BB15" s="183"/>
      <c r="BC15" s="183"/>
      <c r="BD15" s="183"/>
      <c r="BE15" s="195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95"/>
      <c r="CE15" s="195"/>
      <c r="CF15" s="183"/>
      <c r="CG15" s="183"/>
      <c r="CH15" s="183"/>
      <c r="CI15" s="183"/>
      <c r="CJ15" s="183"/>
      <c r="CK15" s="183"/>
      <c r="CL15" s="183"/>
      <c r="CM15" s="195"/>
      <c r="CN15" s="195"/>
      <c r="CO15" s="183"/>
      <c r="CP15" s="195"/>
      <c r="CQ15" s="183"/>
      <c r="CR15" s="184"/>
      <c r="CS15" s="175"/>
      <c r="CT15" s="175"/>
    </row>
    <row r="16" spans="1:98" s="3" customFormat="1" ht="30" x14ac:dyDescent="0.25">
      <c r="A16" s="193" t="s">
        <v>197</v>
      </c>
      <c r="B16" s="194" t="s">
        <v>352</v>
      </c>
      <c r="C16" s="194" t="s">
        <v>889</v>
      </c>
      <c r="D16" s="307">
        <v>0</v>
      </c>
      <c r="E16" s="307">
        <v>0</v>
      </c>
      <c r="F16" s="307">
        <v>0</v>
      </c>
      <c r="G16" s="307">
        <v>0</v>
      </c>
      <c r="H16" s="170"/>
      <c r="I16" s="170"/>
      <c r="J16" s="170"/>
      <c r="K16" s="170"/>
      <c r="L16" s="170"/>
      <c r="M16" s="170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4"/>
      <c r="CT16" s="175"/>
    </row>
    <row r="17" spans="1:98" s="3" customFormat="1" ht="15.75" thickBot="1" x14ac:dyDescent="0.3">
      <c r="A17" s="196" t="s">
        <v>198</v>
      </c>
      <c r="B17" s="197" t="s">
        <v>241</v>
      </c>
      <c r="C17" s="197" t="s">
        <v>890</v>
      </c>
      <c r="D17" s="308">
        <v>1122.4000000000001</v>
      </c>
      <c r="E17" s="308">
        <v>16129.26</v>
      </c>
      <c r="F17" s="308">
        <v>6361909.5499999998</v>
      </c>
      <c r="G17" s="308">
        <v>6379161.21</v>
      </c>
      <c r="H17" s="170"/>
      <c r="I17" s="170"/>
      <c r="J17" s="170"/>
      <c r="K17" s="170"/>
      <c r="L17" s="170"/>
      <c r="M17" s="170"/>
      <c r="N17" s="183"/>
      <c r="O17" s="183"/>
      <c r="P17" s="183"/>
      <c r="Q17" s="183"/>
      <c r="R17" s="183"/>
      <c r="S17" s="195"/>
      <c r="T17" s="183"/>
      <c r="U17" s="183"/>
      <c r="V17" s="195"/>
      <c r="W17" s="195"/>
      <c r="X17" s="183"/>
      <c r="Y17" s="195"/>
      <c r="Z17" s="183"/>
      <c r="AA17" s="195"/>
      <c r="AB17" s="195"/>
      <c r="AC17" s="195"/>
      <c r="AD17" s="195"/>
      <c r="AE17" s="183"/>
      <c r="AF17" s="195"/>
      <c r="AG17" s="195"/>
      <c r="AH17" s="183"/>
      <c r="AI17" s="183"/>
      <c r="AJ17" s="183"/>
      <c r="AK17" s="195"/>
      <c r="AL17" s="195"/>
      <c r="AM17" s="183"/>
      <c r="AN17" s="183"/>
      <c r="AO17" s="183"/>
      <c r="AP17" s="183"/>
      <c r="AQ17" s="183"/>
      <c r="AR17" s="183"/>
      <c r="AS17" s="183"/>
      <c r="AT17" s="195"/>
      <c r="AU17" s="183"/>
      <c r="AV17" s="195"/>
      <c r="AW17" s="195"/>
      <c r="AX17" s="183"/>
      <c r="AY17" s="195"/>
      <c r="AZ17" s="183"/>
      <c r="BA17" s="183"/>
      <c r="BB17" s="183"/>
      <c r="BC17" s="183"/>
      <c r="BD17" s="183"/>
      <c r="BE17" s="195"/>
      <c r="BF17" s="183"/>
      <c r="BG17" s="183"/>
      <c r="BH17" s="183"/>
      <c r="BI17" s="183"/>
      <c r="BJ17" s="195"/>
      <c r="BK17" s="195"/>
      <c r="BL17" s="183"/>
      <c r="BM17" s="183"/>
      <c r="BN17" s="183"/>
      <c r="BO17" s="183"/>
      <c r="BP17" s="183"/>
      <c r="BQ17" s="183"/>
      <c r="BR17" s="183"/>
      <c r="BS17" s="183"/>
      <c r="BT17" s="183"/>
      <c r="BU17" s="195"/>
      <c r="BV17" s="195"/>
      <c r="BW17" s="195"/>
      <c r="BX17" s="183"/>
      <c r="BY17" s="195"/>
      <c r="BZ17" s="195"/>
      <c r="CA17" s="195"/>
      <c r="CB17" s="183"/>
      <c r="CC17" s="183"/>
      <c r="CD17" s="195"/>
      <c r="CE17" s="183"/>
      <c r="CF17" s="183"/>
      <c r="CG17" s="183"/>
      <c r="CH17" s="195"/>
      <c r="CI17" s="183"/>
      <c r="CJ17" s="183"/>
      <c r="CK17" s="195"/>
      <c r="CL17" s="195"/>
      <c r="CM17" s="195"/>
      <c r="CN17" s="195"/>
      <c r="CO17" s="195"/>
      <c r="CP17" s="183"/>
      <c r="CQ17" s="183"/>
      <c r="CR17" s="184"/>
      <c r="CS17" s="175"/>
      <c r="CT17" s="175"/>
    </row>
    <row r="18" spans="1:98" s="3" customFormat="1" ht="9" customHeight="1" x14ac:dyDescent="0.25">
      <c r="C18" s="152"/>
      <c r="D18" s="152"/>
      <c r="E18" s="173"/>
      <c r="F18" s="152"/>
      <c r="H18" s="2"/>
      <c r="I18" s="2"/>
      <c r="J18" s="2"/>
      <c r="K18" s="2"/>
      <c r="L18" s="2"/>
      <c r="M18" s="2"/>
    </row>
    <row r="19" spans="1:98" s="3" customFormat="1" x14ac:dyDescent="0.25">
      <c r="A19" s="40" t="s">
        <v>144</v>
      </c>
      <c r="B19" s="40"/>
      <c r="E19" s="174"/>
      <c r="F19" s="175"/>
    </row>
    <row r="20" spans="1:98" s="3" customFormat="1" x14ac:dyDescent="0.25">
      <c r="A20" s="151"/>
      <c r="C20" s="176"/>
      <c r="F20" s="177"/>
    </row>
    <row r="21" spans="1:98" s="3" customFormat="1" x14ac:dyDescent="0.25">
      <c r="A21" s="151"/>
      <c r="B21" s="176"/>
      <c r="G21" s="2"/>
    </row>
    <row r="22" spans="1:98" s="3" customFormat="1" x14ac:dyDescent="0.25">
      <c r="G22" s="2"/>
      <c r="H22" s="2"/>
      <c r="I22" s="2"/>
      <c r="J22" s="2"/>
      <c r="K22" s="2"/>
      <c r="L22" s="2"/>
      <c r="M22" s="2"/>
    </row>
    <row r="23" spans="1:98" s="3" customFormat="1" x14ac:dyDescent="0.25">
      <c r="C23" s="2"/>
      <c r="D23" s="983"/>
      <c r="E23" s="983"/>
      <c r="F23" s="2" t="s">
        <v>304</v>
      </c>
      <c r="G23" s="198"/>
      <c r="H23" s="2"/>
      <c r="I23" s="2"/>
      <c r="J23" s="2"/>
      <c r="K23" s="2"/>
      <c r="L23" s="2"/>
      <c r="M23" s="2"/>
    </row>
    <row r="24" spans="1:98" x14ac:dyDescent="0.2">
      <c r="A24" s="2" t="s">
        <v>305</v>
      </c>
      <c r="F24" s="54" t="s">
        <v>296</v>
      </c>
      <c r="G24" s="53"/>
    </row>
    <row r="25" spans="1:98" x14ac:dyDescent="0.2">
      <c r="A25" s="2" t="s">
        <v>297</v>
      </c>
    </row>
  </sheetData>
  <customSheetViews>
    <customSheetView guid="{17151551-8460-47BF-8C20-7FE2DB216614}" hiddenColumns="1" showRuler="0">
      <selection activeCell="G12" sqref="G12:H12"/>
      <pageMargins left="0.51181102362204722" right="0.27559055118110237" top="0.31496062992125984" bottom="0.27559055118110237" header="0.19685039370078741" footer="0.19685039370078741"/>
      <pageSetup paperSize="9" orientation="landscape" r:id="rId1"/>
      <headerFooter alignWithMargins="0"/>
    </customSheetView>
    <customSheetView guid="{DE9178B7-7BAA-4669-9575-43FAD4CFD495}">
      <selection activeCell="B2" sqref="B2"/>
      <pageMargins left="0.17" right="0.19" top="0.31496062992125984" bottom="0.27559055118110237" header="0.19685039370078741" footer="0.19685039370078741"/>
      <pageSetup paperSize="9" scale="95" orientation="landscape" r:id="rId2"/>
      <headerFooter alignWithMargins="0"/>
    </customSheetView>
  </customSheetViews>
  <mergeCells count="2">
    <mergeCell ref="A7:G7"/>
    <mergeCell ref="D23:E23"/>
  </mergeCells>
  <phoneticPr fontId="29" type="noConversion"/>
  <pageMargins left="0.17" right="0.19" top="0.31496062992125984" bottom="0.27559055118110237" header="0.19685039370078741" footer="0.19685039370078741"/>
  <pageSetup paperSize="9" scale="87" orientation="landscape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3" tint="0.39997558519241921"/>
    <pageSetUpPr fitToPage="1"/>
  </sheetPr>
  <dimension ref="A1:G25"/>
  <sheetViews>
    <sheetView topLeftCell="A4" zoomScaleNormal="100" workbookViewId="0">
      <selection activeCell="J10" sqref="J10"/>
    </sheetView>
  </sheetViews>
  <sheetFormatPr defaultColWidth="9.140625" defaultRowHeight="15" x14ac:dyDescent="0.2"/>
  <cols>
    <col min="1" max="1" width="6.85546875" style="2" customWidth="1"/>
    <col min="2" max="2" width="56.28515625" style="2" customWidth="1"/>
    <col min="3" max="3" width="15.28515625" style="2" customWidth="1"/>
    <col min="4" max="4" width="16.7109375" style="2" customWidth="1"/>
    <col min="5" max="5" width="17.42578125" style="2" customWidth="1"/>
    <col min="6" max="6" width="24.28515625" style="2" customWidth="1"/>
    <col min="7" max="7" width="2.140625" style="2" customWidth="1"/>
    <col min="8" max="16384" width="9.140625" style="2"/>
  </cols>
  <sheetData>
    <row r="1" spans="1:7" s="3" customFormat="1" x14ac:dyDescent="0.25">
      <c r="D1" s="178"/>
    </row>
    <row r="2" spans="1:7" s="3" customFormat="1" ht="63.75" customHeight="1" x14ac:dyDescent="0.25">
      <c r="A2" s="1311"/>
      <c r="B2" s="1311"/>
      <c r="C2" s="7"/>
      <c r="D2" s="1260"/>
      <c r="E2" s="1260"/>
      <c r="F2" s="5"/>
      <c r="G2" s="7"/>
    </row>
    <row r="3" spans="1:7" s="41" customFormat="1" x14ac:dyDescent="0.2">
      <c r="A3" s="199" t="s">
        <v>301</v>
      </c>
      <c r="B3" s="199"/>
    </row>
    <row r="4" spans="1:7" x14ac:dyDescent="0.2">
      <c r="A4" s="43" t="s">
        <v>309</v>
      </c>
      <c r="B4" s="43"/>
    </row>
    <row r="5" spans="1:7" x14ac:dyDescent="0.2">
      <c r="A5" s="56" t="s">
        <v>295</v>
      </c>
      <c r="B5" s="56"/>
    </row>
    <row r="6" spans="1:7" ht="73.150000000000006" customHeight="1" x14ac:dyDescent="0.2">
      <c r="A6" s="1273" t="s">
        <v>899</v>
      </c>
      <c r="B6" s="1273"/>
      <c r="C6" s="1273"/>
      <c r="D6" s="1273"/>
      <c r="E6" s="1273"/>
      <c r="F6" s="1273"/>
    </row>
    <row r="7" spans="1:7" ht="37.5" customHeight="1" thickBot="1" x14ac:dyDescent="0.25">
      <c r="A7" s="153"/>
      <c r="B7" s="153"/>
      <c r="C7" s="153"/>
      <c r="D7" s="153"/>
      <c r="E7" s="153"/>
    </row>
    <row r="8" spans="1:7" s="151" customFormat="1" ht="33.75" customHeight="1" thickBot="1" x14ac:dyDescent="0.3">
      <c r="A8" s="154" t="s">
        <v>132</v>
      </c>
      <c r="B8" s="65"/>
      <c r="C8" s="154" t="s">
        <v>200</v>
      </c>
      <c r="D8" s="154" t="s">
        <v>200</v>
      </c>
      <c r="E8" s="154" t="s">
        <v>200</v>
      </c>
      <c r="F8" s="154" t="s">
        <v>900</v>
      </c>
    </row>
    <row r="9" spans="1:7" s="3" customFormat="1" ht="13.5" customHeight="1" x14ac:dyDescent="0.25">
      <c r="A9" s="279"/>
      <c r="B9" s="280"/>
      <c r="C9" s="79">
        <v>1</v>
      </c>
      <c r="D9" s="79">
        <v>2</v>
      </c>
      <c r="E9" s="81">
        <v>3</v>
      </c>
      <c r="F9" s="201"/>
    </row>
    <row r="10" spans="1:7" s="3" customFormat="1" ht="27" customHeight="1" x14ac:dyDescent="0.25">
      <c r="A10" s="202">
        <v>1</v>
      </c>
      <c r="B10" s="277" t="s">
        <v>317</v>
      </c>
      <c r="C10" s="203">
        <v>7369.47</v>
      </c>
      <c r="D10" s="203">
        <v>0</v>
      </c>
      <c r="E10" s="321">
        <v>0</v>
      </c>
      <c r="F10" s="316">
        <v>7369.47</v>
      </c>
    </row>
    <row r="11" spans="1:7" s="3" customFormat="1" ht="27" customHeight="1" x14ac:dyDescent="0.25">
      <c r="A11" s="205" t="s">
        <v>318</v>
      </c>
      <c r="B11" s="275" t="s">
        <v>319</v>
      </c>
      <c r="C11" s="206">
        <v>7369.47</v>
      </c>
      <c r="D11" s="206">
        <v>0</v>
      </c>
      <c r="E11" s="204">
        <v>0</v>
      </c>
      <c r="F11" s="317">
        <v>7369.47</v>
      </c>
    </row>
    <row r="12" spans="1:7" s="3" customFormat="1" ht="27" customHeight="1" x14ac:dyDescent="0.25">
      <c r="A12" s="205" t="s">
        <v>473</v>
      </c>
      <c r="B12" s="278" t="s">
        <v>474</v>
      </c>
      <c r="C12" s="206">
        <v>0</v>
      </c>
      <c r="D12" s="206">
        <v>0</v>
      </c>
      <c r="E12" s="204">
        <v>0</v>
      </c>
      <c r="F12" s="317">
        <v>0</v>
      </c>
    </row>
    <row r="13" spans="1:7" s="3" customFormat="1" ht="27" customHeight="1" x14ac:dyDescent="0.25">
      <c r="A13" s="205" t="s">
        <v>320</v>
      </c>
      <c r="B13" s="275" t="s">
        <v>147</v>
      </c>
      <c r="C13" s="206">
        <v>0</v>
      </c>
      <c r="D13" s="206">
        <v>0</v>
      </c>
      <c r="E13" s="204">
        <v>0</v>
      </c>
      <c r="F13" s="317">
        <v>0</v>
      </c>
    </row>
    <row r="14" spans="1:7" s="3" customFormat="1" ht="27" customHeight="1" x14ac:dyDescent="0.25">
      <c r="A14" s="202">
        <v>2</v>
      </c>
      <c r="B14" s="277" t="s">
        <v>321</v>
      </c>
      <c r="C14" s="203">
        <v>0</v>
      </c>
      <c r="D14" s="203">
        <v>11898242.609999999</v>
      </c>
      <c r="E14" s="321">
        <v>21813841.469999999</v>
      </c>
      <c r="F14" s="316">
        <v>33712084.079999998</v>
      </c>
    </row>
    <row r="15" spans="1:7" s="3" customFormat="1" ht="42" customHeight="1" x14ac:dyDescent="0.25">
      <c r="A15" s="205" t="s">
        <v>322</v>
      </c>
      <c r="B15" s="275" t="s">
        <v>274</v>
      </c>
      <c r="C15" s="206">
        <v>0</v>
      </c>
      <c r="D15" s="206">
        <v>11898242.609999999</v>
      </c>
      <c r="E15" s="204">
        <v>21813841.469999999</v>
      </c>
      <c r="F15" s="317">
        <v>33712084.079999998</v>
      </c>
    </row>
    <row r="16" spans="1:7" s="3" customFormat="1" ht="30" customHeight="1" x14ac:dyDescent="0.25">
      <c r="A16" s="207" t="s">
        <v>475</v>
      </c>
      <c r="B16" s="278" t="s">
        <v>476</v>
      </c>
      <c r="C16" s="208">
        <v>0</v>
      </c>
      <c r="D16" s="208">
        <v>0</v>
      </c>
      <c r="E16" s="318">
        <v>0</v>
      </c>
      <c r="F16" s="319">
        <v>0</v>
      </c>
    </row>
    <row r="17" spans="1:6" s="3" customFormat="1" ht="33" customHeight="1" thickBot="1" x14ac:dyDescent="0.3">
      <c r="A17" s="209" t="s">
        <v>323</v>
      </c>
      <c r="B17" s="276" t="s">
        <v>148</v>
      </c>
      <c r="C17" s="210">
        <v>0</v>
      </c>
      <c r="D17" s="210">
        <v>0</v>
      </c>
      <c r="E17" s="231">
        <v>0</v>
      </c>
      <c r="F17" s="320">
        <v>0</v>
      </c>
    </row>
    <row r="18" spans="1:6" s="3" customFormat="1" x14ac:dyDescent="0.25"/>
    <row r="19" spans="1:6" s="3" customFormat="1" x14ac:dyDescent="0.25">
      <c r="A19" s="40" t="s">
        <v>144</v>
      </c>
      <c r="B19" s="40"/>
      <c r="C19" s="152"/>
      <c r="E19" s="211"/>
    </row>
    <row r="20" spans="1:6" s="3" customFormat="1" ht="43.5" customHeight="1" x14ac:dyDescent="0.25">
      <c r="A20" s="212"/>
      <c r="B20" s="1312"/>
      <c r="C20" s="1312"/>
      <c r="D20" s="1312"/>
    </row>
    <row r="21" spans="1:6" s="3" customFormat="1" ht="14.25" customHeight="1" x14ac:dyDescent="0.25">
      <c r="A21" s="212"/>
      <c r="B21" s="1312"/>
      <c r="C21" s="1312"/>
      <c r="D21" s="1312"/>
    </row>
    <row r="22" spans="1:6" s="3" customFormat="1" x14ac:dyDescent="0.25">
      <c r="B22" s="176"/>
      <c r="C22" s="175"/>
      <c r="D22" s="175"/>
    </row>
    <row r="23" spans="1:6" ht="61.5" customHeight="1" x14ac:dyDescent="0.2"/>
    <row r="24" spans="1:6" x14ac:dyDescent="0.2">
      <c r="A24" s="2" t="s">
        <v>325</v>
      </c>
      <c r="D24" s="54" t="s">
        <v>310</v>
      </c>
    </row>
    <row r="25" spans="1:6" x14ac:dyDescent="0.2">
      <c r="A25" s="1243" t="s">
        <v>297</v>
      </c>
      <c r="B25" s="1243"/>
      <c r="D25" s="54" t="s">
        <v>296</v>
      </c>
      <c r="E25" s="213"/>
    </row>
  </sheetData>
  <customSheetViews>
    <customSheetView guid="{17151551-8460-47BF-8C20-7FE2DB216614}" showRuler="0">
      <selection activeCell="B14" sqref="B14"/>
      <pageMargins left="0.51181102362204722" right="0.27559055118110237" top="0.21" bottom="0.27559055118110237" header="0.17" footer="0.19685039370078741"/>
      <pageSetup paperSize="9" orientation="landscape" r:id="rId1"/>
      <headerFooter alignWithMargins="0"/>
    </customSheetView>
    <customSheetView guid="{DE9178B7-7BAA-4669-9575-43FAD4CFD495}" fitToPage="1">
      <selection activeCell="A6" sqref="A6:I6"/>
      <pageMargins left="0.26" right="0.27559055118110237" top="0.21" bottom="0.27559055118110237" header="0.17" footer="0.19685039370078741"/>
      <pageSetup paperSize="9" scale="85" orientation="landscape" r:id="rId2"/>
      <headerFooter alignWithMargins="0"/>
    </customSheetView>
  </customSheetViews>
  <mergeCells count="6">
    <mergeCell ref="A2:B2"/>
    <mergeCell ref="A25:B25"/>
    <mergeCell ref="B21:D21"/>
    <mergeCell ref="B20:D20"/>
    <mergeCell ref="A6:F6"/>
    <mergeCell ref="D2:E2"/>
  </mergeCells>
  <phoneticPr fontId="29" type="noConversion"/>
  <pageMargins left="0.26" right="0.27559055118110237" top="0.21" bottom="0.27559055118110237" header="0.17" footer="0.19685039370078741"/>
  <pageSetup paperSize="9" scale="80" orientation="landscape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3" tint="0.39997558519241921"/>
  </sheetPr>
  <dimension ref="A1:R26"/>
  <sheetViews>
    <sheetView topLeftCell="A7" zoomScaleNormal="100" workbookViewId="0">
      <selection activeCell="J10" sqref="J10"/>
    </sheetView>
  </sheetViews>
  <sheetFormatPr defaultColWidth="9.140625" defaultRowHeight="15" x14ac:dyDescent="0.2"/>
  <cols>
    <col min="1" max="1" width="4.85546875" style="2" customWidth="1"/>
    <col min="2" max="2" width="36" style="2" customWidth="1"/>
    <col min="3" max="3" width="25.7109375" style="2" customWidth="1"/>
    <col min="4" max="4" width="47.28515625" style="2" customWidth="1"/>
    <col min="5" max="5" width="23.140625" style="2" customWidth="1"/>
    <col min="6" max="6" width="23.42578125" style="2" customWidth="1"/>
    <col min="7" max="7" width="22.5703125" style="2" customWidth="1"/>
    <col min="8" max="8" width="14.42578125" style="2" customWidth="1"/>
    <col min="9" max="9" width="11.140625" style="2" customWidth="1"/>
    <col min="10" max="16384" width="9.140625" style="2"/>
  </cols>
  <sheetData>
    <row r="1" spans="1:18" s="3" customFormat="1" x14ac:dyDescent="0.25">
      <c r="E1" s="178"/>
      <c r="F1" s="1126" t="s">
        <v>275</v>
      </c>
      <c r="G1" s="1126"/>
    </row>
    <row r="2" spans="1:18" s="3" customFormat="1" ht="89.25" customHeight="1" x14ac:dyDescent="0.25">
      <c r="A2" s="1316"/>
      <c r="B2" s="1316"/>
      <c r="C2" s="1242"/>
      <c r="D2" s="1242"/>
      <c r="F2" s="1259" t="s">
        <v>493</v>
      </c>
      <c r="G2" s="1260"/>
      <c r="H2" s="7"/>
      <c r="I2" s="5"/>
      <c r="L2" s="1259"/>
      <c r="M2" s="1259"/>
      <c r="N2" s="1260"/>
    </row>
    <row r="3" spans="1:18" s="41" customFormat="1" x14ac:dyDescent="0.2">
      <c r="A3" s="199" t="s">
        <v>301</v>
      </c>
      <c r="B3" s="199"/>
    </row>
    <row r="4" spans="1:18" x14ac:dyDescent="0.2">
      <c r="A4" s="43" t="s">
        <v>309</v>
      </c>
      <c r="B4" s="43"/>
    </row>
    <row r="5" spans="1:18" ht="13.5" customHeight="1" x14ac:dyDescent="0.2">
      <c r="A5" s="56" t="s">
        <v>295</v>
      </c>
      <c r="B5" s="56"/>
      <c r="H5" s="200"/>
    </row>
    <row r="6" spans="1:18" x14ac:dyDescent="0.2">
      <c r="A6" s="200"/>
    </row>
    <row r="7" spans="1:18" ht="52.5" customHeight="1" x14ac:dyDescent="0.2">
      <c r="A7" s="1273" t="s">
        <v>902</v>
      </c>
      <c r="B7" s="1273"/>
      <c r="C7" s="1273"/>
      <c r="D7" s="1273"/>
      <c r="E7" s="1273"/>
      <c r="F7" s="1273"/>
      <c r="G7" s="1273"/>
    </row>
    <row r="8" spans="1:18" ht="11.25" customHeight="1" thickBot="1" x14ac:dyDescent="0.25">
      <c r="A8" s="200"/>
    </row>
    <row r="9" spans="1:18" ht="83.25" customHeight="1" thickBot="1" x14ac:dyDescent="0.25">
      <c r="A9" s="214" t="s">
        <v>199</v>
      </c>
      <c r="B9" s="215" t="s">
        <v>482</v>
      </c>
      <c r="C9" s="214" t="s">
        <v>477</v>
      </c>
      <c r="D9" s="215" t="s">
        <v>27</v>
      </c>
      <c r="E9" s="214" t="s">
        <v>478</v>
      </c>
      <c r="F9" s="214" t="s">
        <v>479</v>
      </c>
      <c r="G9" s="214" t="s">
        <v>480</v>
      </c>
    </row>
    <row r="10" spans="1:18" ht="24" customHeight="1" thickBot="1" x14ac:dyDescent="0.25">
      <c r="A10" s="216"/>
      <c r="B10" s="217"/>
      <c r="C10" s="217"/>
      <c r="D10" s="217"/>
      <c r="E10" s="218"/>
      <c r="F10" s="218"/>
      <c r="G10" s="218"/>
    </row>
    <row r="11" spans="1:18" ht="24" customHeight="1" thickBot="1" x14ac:dyDescent="0.25">
      <c r="A11" s="216"/>
      <c r="B11" s="217"/>
      <c r="C11" s="217"/>
      <c r="D11" s="217"/>
      <c r="E11" s="218"/>
      <c r="F11" s="218"/>
      <c r="G11" s="218"/>
      <c r="L11" s="1317"/>
      <c r="M11" s="1317"/>
      <c r="N11" s="1317"/>
      <c r="O11" s="1317"/>
      <c r="P11" s="1317"/>
      <c r="Q11" s="1317"/>
      <c r="R11" s="1317"/>
    </row>
    <row r="12" spans="1:18" ht="24" customHeight="1" thickBot="1" x14ac:dyDescent="0.25">
      <c r="A12" s="216"/>
      <c r="B12" s="217"/>
      <c r="C12" s="217"/>
      <c r="D12" s="217"/>
      <c r="E12" s="218"/>
      <c r="F12" s="218"/>
      <c r="G12" s="218"/>
    </row>
    <row r="13" spans="1:18" ht="24" customHeight="1" thickBot="1" x14ac:dyDescent="0.25">
      <c r="A13" s="216"/>
      <c r="B13" s="217"/>
      <c r="C13" s="217"/>
      <c r="D13" s="217"/>
      <c r="E13" s="218"/>
      <c r="F13" s="218"/>
      <c r="G13" s="218"/>
    </row>
    <row r="14" spans="1:18" ht="24" customHeight="1" thickBot="1" x14ac:dyDescent="0.25">
      <c r="A14" s="219"/>
      <c r="B14" s="220"/>
      <c r="C14" s="220"/>
      <c r="D14" s="220"/>
      <c r="E14" s="221"/>
      <c r="F14" s="221"/>
      <c r="G14" s="221"/>
    </row>
    <row r="15" spans="1:18" ht="24" customHeight="1" thickBot="1" x14ac:dyDescent="0.25">
      <c r="A15" s="219"/>
      <c r="B15" s="220"/>
      <c r="C15" s="220"/>
      <c r="D15" s="220"/>
      <c r="E15" s="221"/>
      <c r="F15" s="221"/>
      <c r="G15" s="221"/>
    </row>
    <row r="16" spans="1:18" ht="24" customHeight="1" thickBot="1" x14ac:dyDescent="0.25">
      <c r="A16" s="219"/>
      <c r="B16" s="220"/>
      <c r="C16" s="220"/>
      <c r="D16" s="220"/>
      <c r="E16" s="221"/>
      <c r="F16" s="221"/>
      <c r="G16" s="221"/>
    </row>
    <row r="17" spans="1:7" ht="24" customHeight="1" thickBot="1" x14ac:dyDescent="0.25">
      <c r="A17" s="219"/>
      <c r="B17" s="220"/>
      <c r="C17" s="220"/>
      <c r="D17" s="220"/>
      <c r="E17" s="221"/>
      <c r="F17" s="221"/>
      <c r="G17" s="221"/>
    </row>
    <row r="18" spans="1:7" ht="24" customHeight="1" thickBot="1" x14ac:dyDescent="0.25">
      <c r="A18" s="219"/>
      <c r="B18" s="220"/>
      <c r="C18" s="220"/>
      <c r="D18" s="220"/>
      <c r="E18" s="221"/>
      <c r="F18" s="221"/>
      <c r="G18" s="221"/>
    </row>
    <row r="19" spans="1:7" ht="24" customHeight="1" thickBot="1" x14ac:dyDescent="0.25">
      <c r="A19" s="219"/>
      <c r="B19" s="220"/>
      <c r="C19" s="220"/>
      <c r="D19" s="220"/>
      <c r="E19" s="221"/>
      <c r="F19" s="221"/>
      <c r="G19" s="221"/>
    </row>
    <row r="20" spans="1:7" ht="24" customHeight="1" thickBot="1" x14ac:dyDescent="0.25">
      <c r="A20" s="219"/>
      <c r="B20" s="220"/>
      <c r="C20" s="220"/>
      <c r="D20" s="220"/>
      <c r="E20" s="221"/>
      <c r="F20" s="221"/>
      <c r="G20" s="221"/>
    </row>
    <row r="21" spans="1:7" ht="24" customHeight="1" thickBot="1" x14ac:dyDescent="0.25">
      <c r="A21" s="1315" t="s">
        <v>334</v>
      </c>
      <c r="B21" s="1315"/>
      <c r="C21" s="222"/>
      <c r="D21" s="222"/>
      <c r="E21" s="223">
        <f>SUM(E10:E20)</f>
        <v>0</v>
      </c>
      <c r="F21" s="222"/>
      <c r="G21" s="222"/>
    </row>
    <row r="23" spans="1:7" x14ac:dyDescent="0.2">
      <c r="A23" s="2" t="s">
        <v>481</v>
      </c>
    </row>
    <row r="25" spans="1:7" ht="12.75" customHeight="1" x14ac:dyDescent="0.2">
      <c r="A25" s="2" t="s">
        <v>326</v>
      </c>
      <c r="E25" s="54" t="s">
        <v>310</v>
      </c>
      <c r="F25" s="1313"/>
      <c r="G25" s="1313"/>
    </row>
    <row r="26" spans="1:7" ht="12.75" customHeight="1" x14ac:dyDescent="0.2">
      <c r="A26" s="4" t="s">
        <v>324</v>
      </c>
      <c r="B26" s="4"/>
      <c r="E26" s="54" t="s">
        <v>296</v>
      </c>
      <c r="F26" s="1314"/>
      <c r="G26" s="1314"/>
    </row>
  </sheetData>
  <mergeCells count="10">
    <mergeCell ref="F25:G25"/>
    <mergeCell ref="F26:G26"/>
    <mergeCell ref="L2:N2"/>
    <mergeCell ref="F2:G2"/>
    <mergeCell ref="F1:G1"/>
    <mergeCell ref="A7:G7"/>
    <mergeCell ref="A21:B21"/>
    <mergeCell ref="A2:B2"/>
    <mergeCell ref="L11:R11"/>
    <mergeCell ref="C2:D2"/>
  </mergeCells>
  <pageMargins left="0" right="0" top="0.35433070866141736" bottom="0.35433070866141736" header="0.31496062992125984" footer="0.31496062992125984"/>
  <pageSetup paperSize="9" scale="78" orientation="landscape" r:id="rId1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24"/>
  <sheetViews>
    <sheetView topLeftCell="A7" zoomScaleNormal="100" workbookViewId="0">
      <selection activeCell="J10" sqref="J10"/>
    </sheetView>
  </sheetViews>
  <sheetFormatPr defaultColWidth="9.140625" defaultRowHeight="15" x14ac:dyDescent="0.2"/>
  <cols>
    <col min="1" max="1" width="4.85546875" style="2" customWidth="1"/>
    <col min="2" max="2" width="25.7109375" style="2" customWidth="1"/>
    <col min="3" max="4" width="14.7109375" style="2" customWidth="1"/>
    <col min="5" max="5" width="18.7109375" style="2" customWidth="1"/>
    <col min="6" max="6" width="23.42578125" style="2" customWidth="1"/>
    <col min="7" max="7" width="23" style="2" customWidth="1"/>
    <col min="8" max="8" width="24.7109375" style="2" customWidth="1"/>
    <col min="9" max="9" width="22.5703125" style="2" customWidth="1"/>
    <col min="10" max="16384" width="9.140625" style="2"/>
  </cols>
  <sheetData>
    <row r="1" spans="1:14" s="3" customFormat="1" x14ac:dyDescent="0.25">
      <c r="G1" s="281" t="s">
        <v>329</v>
      </c>
      <c r="H1" s="281"/>
      <c r="I1" s="281"/>
    </row>
    <row r="2" spans="1:14" s="3" customFormat="1" ht="53.25" customHeight="1" x14ac:dyDescent="0.25">
      <c r="A2" s="1318"/>
      <c r="B2" s="1318"/>
      <c r="C2" s="1242"/>
      <c r="D2" s="1242"/>
      <c r="E2" s="1242"/>
      <c r="G2" s="1259" t="s">
        <v>493</v>
      </c>
      <c r="H2" s="1259"/>
      <c r="I2" s="1259"/>
      <c r="L2" s="1259"/>
      <c r="M2" s="1260"/>
      <c r="N2" s="1260"/>
    </row>
    <row r="3" spans="1:14" s="41" customFormat="1" x14ac:dyDescent="0.2">
      <c r="A3" s="199" t="s">
        <v>301</v>
      </c>
      <c r="B3" s="199"/>
    </row>
    <row r="4" spans="1:14" x14ac:dyDescent="0.2">
      <c r="A4" s="43" t="s">
        <v>309</v>
      </c>
      <c r="B4" s="43"/>
    </row>
    <row r="5" spans="1:14" ht="13.5" customHeight="1" x14ac:dyDescent="0.2">
      <c r="A5" s="56" t="s">
        <v>295</v>
      </c>
      <c r="B5" s="56"/>
    </row>
    <row r="6" spans="1:14" x14ac:dyDescent="0.2">
      <c r="A6" s="200"/>
    </row>
    <row r="7" spans="1:14" ht="103.5" customHeight="1" x14ac:dyDescent="0.2">
      <c r="A7" s="1273" t="s">
        <v>487</v>
      </c>
      <c r="B7" s="1273"/>
      <c r="C7" s="1273"/>
      <c r="D7" s="1273"/>
      <c r="E7" s="1273"/>
      <c r="F7" s="1273"/>
      <c r="G7" s="1273"/>
      <c r="H7" s="1273"/>
      <c r="I7" s="1273"/>
    </row>
    <row r="8" spans="1:14" ht="11.25" customHeight="1" thickBot="1" x14ac:dyDescent="0.25">
      <c r="A8" s="200"/>
    </row>
    <row r="9" spans="1:14" ht="83.25" customHeight="1" thickBot="1" x14ac:dyDescent="0.25">
      <c r="A9" s="214" t="s">
        <v>199</v>
      </c>
      <c r="B9" s="215" t="s">
        <v>311</v>
      </c>
      <c r="C9" s="214" t="s">
        <v>299</v>
      </c>
      <c r="D9" s="215" t="s">
        <v>681</v>
      </c>
      <c r="E9" s="214" t="s">
        <v>300</v>
      </c>
      <c r="F9" s="214" t="s">
        <v>655</v>
      </c>
      <c r="G9" s="214" t="s">
        <v>486</v>
      </c>
      <c r="H9" s="214" t="s">
        <v>298</v>
      </c>
      <c r="I9" s="214" t="s">
        <v>654</v>
      </c>
    </row>
    <row r="10" spans="1:14" ht="24" customHeight="1" thickBot="1" x14ac:dyDescent="0.25">
      <c r="A10" s="216"/>
      <c r="B10" s="217"/>
      <c r="C10" s="217"/>
      <c r="D10" s="217"/>
      <c r="E10" s="217"/>
      <c r="F10" s="218"/>
      <c r="G10" s="217"/>
      <c r="H10" s="217"/>
      <c r="I10" s="217"/>
    </row>
    <row r="11" spans="1:14" ht="24" customHeight="1" thickBot="1" x14ac:dyDescent="0.25">
      <c r="A11" s="216"/>
      <c r="B11" s="217"/>
      <c r="C11" s="217"/>
      <c r="D11" s="217"/>
      <c r="E11" s="217"/>
      <c r="F11" s="218"/>
      <c r="G11" s="217"/>
      <c r="H11" s="217"/>
      <c r="I11" s="217"/>
    </row>
    <row r="12" spans="1:14" ht="24" customHeight="1" thickBot="1" x14ac:dyDescent="0.25">
      <c r="A12" s="216"/>
      <c r="B12" s="217"/>
      <c r="C12" s="217"/>
      <c r="D12" s="217"/>
      <c r="E12" s="217"/>
      <c r="F12" s="218"/>
      <c r="G12" s="217"/>
      <c r="H12" s="217"/>
      <c r="I12" s="217"/>
    </row>
    <row r="13" spans="1:14" ht="24" customHeight="1" thickBot="1" x14ac:dyDescent="0.25">
      <c r="A13" s="216"/>
      <c r="B13" s="217"/>
      <c r="C13" s="217"/>
      <c r="D13" s="217"/>
      <c r="E13" s="217"/>
      <c r="F13" s="218"/>
      <c r="G13" s="217"/>
      <c r="H13" s="217"/>
      <c r="I13" s="217"/>
    </row>
    <row r="14" spans="1:14" ht="24" customHeight="1" thickBot="1" x14ac:dyDescent="0.25">
      <c r="A14" s="216"/>
      <c r="B14" s="217"/>
      <c r="C14" s="217"/>
      <c r="D14" s="217"/>
      <c r="E14" s="217"/>
      <c r="F14" s="218"/>
      <c r="G14" s="217"/>
      <c r="H14" s="217"/>
      <c r="I14" s="217"/>
    </row>
    <row r="15" spans="1:14" ht="24" customHeight="1" thickBot="1" x14ac:dyDescent="0.25">
      <c r="A15" s="216"/>
      <c r="B15" s="217"/>
      <c r="C15" s="217"/>
      <c r="D15" s="217"/>
      <c r="E15" s="217"/>
      <c r="F15" s="218"/>
      <c r="G15" s="217"/>
      <c r="H15" s="217"/>
      <c r="I15" s="217"/>
    </row>
    <row r="16" spans="1:14" ht="24" customHeight="1" thickBot="1" x14ac:dyDescent="0.25">
      <c r="A16" s="219"/>
      <c r="B16" s="220"/>
      <c r="C16" s="220"/>
      <c r="D16" s="220"/>
      <c r="E16" s="220"/>
      <c r="F16" s="221"/>
      <c r="G16" s="220"/>
      <c r="H16" s="220"/>
      <c r="I16" s="220"/>
    </row>
    <row r="17" spans="1:9" ht="24" customHeight="1" thickBot="1" x14ac:dyDescent="0.25">
      <c r="A17" s="219"/>
      <c r="B17" s="220"/>
      <c r="C17" s="220"/>
      <c r="D17" s="220"/>
      <c r="E17" s="220"/>
      <c r="F17" s="221"/>
      <c r="G17" s="220"/>
      <c r="H17" s="220"/>
      <c r="I17" s="220"/>
    </row>
    <row r="18" spans="1:9" ht="24" customHeight="1" thickBot="1" x14ac:dyDescent="0.25">
      <c r="A18" s="219"/>
      <c r="B18" s="220"/>
      <c r="C18" s="220"/>
      <c r="D18" s="220"/>
      <c r="E18" s="220"/>
      <c r="F18" s="221"/>
      <c r="G18" s="220"/>
      <c r="H18" s="220"/>
      <c r="I18" s="220"/>
    </row>
    <row r="19" spans="1:9" ht="24" customHeight="1" thickBot="1" x14ac:dyDescent="0.25">
      <c r="A19" s="1315" t="s">
        <v>334</v>
      </c>
      <c r="B19" s="1315"/>
      <c r="C19" s="222"/>
      <c r="D19" s="222"/>
      <c r="E19" s="222"/>
      <c r="F19" s="225">
        <f>SUM(F10:F18)</f>
        <v>0</v>
      </c>
      <c r="G19" s="225"/>
      <c r="H19" s="224"/>
      <c r="I19" s="224"/>
    </row>
    <row r="20" spans="1:9" x14ac:dyDescent="0.2">
      <c r="A20" s="2" t="s">
        <v>483</v>
      </c>
    </row>
    <row r="23" spans="1:9" ht="12.75" customHeight="1" x14ac:dyDescent="0.2">
      <c r="A23" s="2" t="s">
        <v>326</v>
      </c>
      <c r="E23" s="54" t="s">
        <v>310</v>
      </c>
      <c r="G23" s="1313"/>
      <c r="H23" s="1313"/>
      <c r="I23" s="1313"/>
    </row>
    <row r="24" spans="1:9" ht="12.75" customHeight="1" x14ac:dyDescent="0.2">
      <c r="A24" s="4" t="s">
        <v>324</v>
      </c>
      <c r="B24" s="4"/>
      <c r="E24" s="54" t="s">
        <v>296</v>
      </c>
      <c r="G24" s="1314"/>
      <c r="H24" s="1314"/>
      <c r="I24" s="1314"/>
    </row>
  </sheetData>
  <mergeCells count="8">
    <mergeCell ref="G24:I24"/>
    <mergeCell ref="G2:I2"/>
    <mergeCell ref="L2:N2"/>
    <mergeCell ref="A7:I7"/>
    <mergeCell ref="A19:B19"/>
    <mergeCell ref="A2:B2"/>
    <mergeCell ref="C2:E2"/>
    <mergeCell ref="G23:I23"/>
  </mergeCells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39997558519241921"/>
  </sheetPr>
  <dimension ref="A1:R132"/>
  <sheetViews>
    <sheetView zoomScaleNormal="100" workbookViewId="0">
      <selection activeCell="J10" sqref="J10"/>
    </sheetView>
  </sheetViews>
  <sheetFormatPr defaultColWidth="9.140625" defaultRowHeight="15" x14ac:dyDescent="0.2"/>
  <cols>
    <col min="1" max="1" width="5.85546875" style="54" customWidth="1"/>
    <col min="2" max="2" width="21.7109375" style="2" customWidth="1"/>
    <col min="3" max="3" width="41.85546875" style="2" customWidth="1"/>
    <col min="4" max="4" width="18.140625" style="2" customWidth="1"/>
    <col min="5" max="5" width="19.7109375" style="2" customWidth="1"/>
    <col min="6" max="6" width="19.5703125" style="2" customWidth="1"/>
    <col min="7" max="9" width="19.28515625" style="2" customWidth="1"/>
    <col min="10" max="10" width="17.7109375" style="2" customWidth="1"/>
    <col min="11" max="11" width="38.42578125" style="2" customWidth="1"/>
    <col min="12" max="12" width="1.85546875" style="2" customWidth="1"/>
    <col min="13" max="16384" width="9.140625" style="2"/>
  </cols>
  <sheetData>
    <row r="1" spans="1:18" s="3" customFormat="1" x14ac:dyDescent="0.25">
      <c r="A1" s="151"/>
      <c r="G1" s="152" t="s">
        <v>328</v>
      </c>
      <c r="H1" s="152"/>
      <c r="I1" s="152"/>
    </row>
    <row r="2" spans="1:18" s="3" customFormat="1" ht="61.5" customHeight="1" x14ac:dyDescent="0.25">
      <c r="A2" s="151"/>
      <c r="E2" s="226"/>
      <c r="G2" s="1259" t="s">
        <v>493</v>
      </c>
      <c r="H2" s="1259"/>
      <c r="I2" s="1259"/>
      <c r="J2" s="1260"/>
      <c r="K2" s="1260"/>
      <c r="L2" s="5"/>
      <c r="P2" s="1259"/>
      <c r="Q2" s="1259"/>
      <c r="R2" s="1260"/>
    </row>
    <row r="3" spans="1:18" s="41" customFormat="1" x14ac:dyDescent="0.2">
      <c r="A3" s="1326" t="s">
        <v>301</v>
      </c>
      <c r="B3" s="1326"/>
    </row>
    <row r="4" spans="1:18" x14ac:dyDescent="0.2">
      <c r="A4" s="43" t="s">
        <v>309</v>
      </c>
      <c r="B4" s="43"/>
    </row>
    <row r="5" spans="1:18" x14ac:dyDescent="0.2">
      <c r="A5" s="1327" t="s">
        <v>295</v>
      </c>
      <c r="B5" s="1327"/>
      <c r="K5" s="200"/>
    </row>
    <row r="7" spans="1:18" s="3" customFormat="1" ht="69" customHeight="1" thickBot="1" x14ac:dyDescent="0.3">
      <c r="A7" s="1273" t="s">
        <v>893</v>
      </c>
      <c r="B7" s="1273"/>
      <c r="C7" s="1273"/>
      <c r="D7" s="1273"/>
      <c r="E7" s="1273"/>
      <c r="F7" s="1273"/>
      <c r="G7" s="1273"/>
      <c r="H7" s="1273"/>
      <c r="I7" s="1273"/>
      <c r="J7" s="1273"/>
      <c r="K7" s="1273"/>
    </row>
    <row r="8" spans="1:18" ht="44.25" customHeight="1" thickBot="1" x14ac:dyDescent="0.25">
      <c r="A8" s="154" t="s">
        <v>133</v>
      </c>
      <c r="B8" s="1278"/>
      <c r="C8" s="1152"/>
      <c r="D8" s="1331" t="s">
        <v>894</v>
      </c>
      <c r="E8" s="1331" t="s">
        <v>882</v>
      </c>
      <c r="F8" s="1331" t="s">
        <v>895</v>
      </c>
      <c r="G8" s="1331" t="s">
        <v>896</v>
      </c>
      <c r="H8" s="1331" t="s">
        <v>897</v>
      </c>
      <c r="I8" s="1331" t="s">
        <v>877</v>
      </c>
      <c r="J8" s="1331" t="s">
        <v>878</v>
      </c>
      <c r="K8" s="154" t="s">
        <v>898</v>
      </c>
    </row>
    <row r="9" spans="1:18" s="54" customFormat="1" x14ac:dyDescent="0.2">
      <c r="A9" s="297"/>
      <c r="B9" s="1324"/>
      <c r="C9" s="1325"/>
      <c r="D9" s="1332"/>
      <c r="E9" s="1332"/>
      <c r="F9" s="1332"/>
      <c r="G9" s="1332"/>
      <c r="H9" s="1332"/>
      <c r="I9" s="1332"/>
      <c r="J9" s="1332"/>
      <c r="K9" s="315" t="s">
        <v>879</v>
      </c>
    </row>
    <row r="10" spans="1:18" s="3" customFormat="1" ht="27" customHeight="1" x14ac:dyDescent="0.25">
      <c r="A10" s="298"/>
      <c r="B10" s="1321" t="s">
        <v>312</v>
      </c>
      <c r="C10" s="1322"/>
      <c r="D10" s="309">
        <v>0</v>
      </c>
      <c r="E10" s="309">
        <v>0</v>
      </c>
      <c r="F10" s="309">
        <v>0</v>
      </c>
      <c r="G10" s="309">
        <v>0</v>
      </c>
      <c r="H10" s="310">
        <v>38848</v>
      </c>
      <c r="I10" s="309">
        <v>0</v>
      </c>
      <c r="J10" s="309">
        <v>0</v>
      </c>
      <c r="K10" s="310">
        <v>38848</v>
      </c>
    </row>
    <row r="11" spans="1:18" s="3" customFormat="1" ht="27" customHeight="1" x14ac:dyDescent="0.25">
      <c r="A11" s="299"/>
      <c r="B11" s="1321" t="s">
        <v>313</v>
      </c>
      <c r="C11" s="1322"/>
      <c r="D11" s="310">
        <v>18300</v>
      </c>
      <c r="E11" s="309">
        <v>528</v>
      </c>
      <c r="F11" s="310">
        <v>4880</v>
      </c>
      <c r="G11" s="309">
        <v>943.08</v>
      </c>
      <c r="H11" s="309">
        <v>0</v>
      </c>
      <c r="I11" s="310">
        <v>136152.51999999999</v>
      </c>
      <c r="J11" s="310">
        <v>279142.94</v>
      </c>
      <c r="K11" s="310">
        <v>439946.54</v>
      </c>
    </row>
    <row r="12" spans="1:18" s="3" customFormat="1" ht="21" customHeight="1" x14ac:dyDescent="0.25">
      <c r="A12" s="227" t="s">
        <v>353</v>
      </c>
      <c r="B12" s="1323" t="s">
        <v>354</v>
      </c>
      <c r="C12" s="1323"/>
      <c r="D12" s="309">
        <v>0</v>
      </c>
      <c r="E12" s="309">
        <v>0</v>
      </c>
      <c r="F12" s="309">
        <v>0</v>
      </c>
      <c r="G12" s="309">
        <v>0</v>
      </c>
      <c r="H12" s="310">
        <v>38848</v>
      </c>
      <c r="I12" s="309">
        <v>0</v>
      </c>
      <c r="J12" s="309">
        <v>0</v>
      </c>
      <c r="K12" s="310">
        <v>38848</v>
      </c>
    </row>
    <row r="13" spans="1:18" s="3" customFormat="1" ht="17.25" customHeight="1" x14ac:dyDescent="0.25">
      <c r="A13" s="228" t="s">
        <v>217</v>
      </c>
      <c r="B13" s="1320" t="s">
        <v>355</v>
      </c>
      <c r="C13" s="1320"/>
      <c r="D13" s="309">
        <v>0</v>
      </c>
      <c r="E13" s="309">
        <v>0</v>
      </c>
      <c r="F13" s="309">
        <v>0</v>
      </c>
      <c r="G13" s="309">
        <v>0</v>
      </c>
      <c r="H13" s="310">
        <v>38848</v>
      </c>
      <c r="I13" s="309">
        <v>0</v>
      </c>
      <c r="J13" s="309">
        <v>0</v>
      </c>
      <c r="K13" s="310">
        <v>38848</v>
      </c>
    </row>
    <row r="14" spans="1:18" s="3" customFormat="1" ht="17.25" customHeight="1" x14ac:dyDescent="0.25">
      <c r="A14" s="228" t="s">
        <v>356</v>
      </c>
      <c r="B14" s="1320" t="s">
        <v>357</v>
      </c>
      <c r="C14" s="1320"/>
      <c r="D14" s="309">
        <v>0</v>
      </c>
      <c r="E14" s="309">
        <v>0</v>
      </c>
      <c r="F14" s="309">
        <v>0</v>
      </c>
      <c r="G14" s="309">
        <v>0</v>
      </c>
      <c r="H14" s="309">
        <v>0</v>
      </c>
      <c r="I14" s="309">
        <v>0</v>
      </c>
      <c r="J14" s="309">
        <v>0</v>
      </c>
      <c r="K14" s="309">
        <v>0</v>
      </c>
    </row>
    <row r="15" spans="1:18" s="3" customFormat="1" ht="17.25" customHeight="1" x14ac:dyDescent="0.25">
      <c r="A15" s="228" t="s">
        <v>110</v>
      </c>
      <c r="B15" s="1320" t="s">
        <v>358</v>
      </c>
      <c r="C15" s="1320"/>
      <c r="D15" s="309">
        <v>0</v>
      </c>
      <c r="E15" s="309">
        <v>0</v>
      </c>
      <c r="F15" s="309">
        <v>0</v>
      </c>
      <c r="G15" s="309">
        <v>0</v>
      </c>
      <c r="H15" s="309">
        <v>0</v>
      </c>
      <c r="I15" s="309">
        <v>0</v>
      </c>
      <c r="J15" s="309">
        <v>0</v>
      </c>
      <c r="K15" s="309">
        <v>0</v>
      </c>
    </row>
    <row r="16" spans="1:18" s="3" customFormat="1" ht="36" customHeight="1" x14ac:dyDescent="0.25">
      <c r="A16" s="227" t="s">
        <v>359</v>
      </c>
      <c r="B16" s="1328" t="s">
        <v>360</v>
      </c>
      <c r="C16" s="1328"/>
      <c r="D16" s="310">
        <v>18300</v>
      </c>
      <c r="E16" s="309">
        <v>528</v>
      </c>
      <c r="F16" s="310">
        <v>4880</v>
      </c>
      <c r="G16" s="309">
        <v>943.08</v>
      </c>
      <c r="H16" s="309">
        <v>0</v>
      </c>
      <c r="I16" s="310">
        <v>136152.51999999999</v>
      </c>
      <c r="J16" s="310">
        <v>279142.94</v>
      </c>
      <c r="K16" s="310">
        <v>439946.54</v>
      </c>
    </row>
    <row r="17" spans="1:11" s="3" customFormat="1" ht="17.25" customHeight="1" x14ac:dyDescent="0.25">
      <c r="A17" s="228" t="s">
        <v>217</v>
      </c>
      <c r="B17" s="1320" t="s">
        <v>361</v>
      </c>
      <c r="C17" s="1320"/>
      <c r="D17" s="309">
        <v>0</v>
      </c>
      <c r="E17" s="309">
        <v>0</v>
      </c>
      <c r="F17" s="309">
        <v>0</v>
      </c>
      <c r="G17" s="309">
        <v>0</v>
      </c>
      <c r="H17" s="309">
        <v>0</v>
      </c>
      <c r="I17" s="309">
        <v>0</v>
      </c>
      <c r="J17" s="309">
        <v>0</v>
      </c>
      <c r="K17" s="309">
        <v>0</v>
      </c>
    </row>
    <row r="18" spans="1:11" s="3" customFormat="1" ht="17.25" customHeight="1" x14ac:dyDescent="0.25">
      <c r="A18" s="228" t="s">
        <v>222</v>
      </c>
      <c r="B18" s="1320" t="s">
        <v>362</v>
      </c>
      <c r="C18" s="1320"/>
      <c r="D18" s="309">
        <v>0</v>
      </c>
      <c r="E18" s="309">
        <v>0</v>
      </c>
      <c r="F18" s="309">
        <v>0</v>
      </c>
      <c r="G18" s="309">
        <v>0</v>
      </c>
      <c r="H18" s="309">
        <v>0</v>
      </c>
      <c r="I18" s="309">
        <v>0</v>
      </c>
      <c r="J18" s="309">
        <v>0</v>
      </c>
      <c r="K18" s="309">
        <v>0</v>
      </c>
    </row>
    <row r="19" spans="1:11" s="3" customFormat="1" ht="17.25" customHeight="1" x14ac:dyDescent="0.25">
      <c r="A19" s="228" t="s">
        <v>363</v>
      </c>
      <c r="B19" s="1320" t="s">
        <v>368</v>
      </c>
      <c r="C19" s="1320"/>
      <c r="D19" s="310">
        <v>18300</v>
      </c>
      <c r="E19" s="309">
        <v>528</v>
      </c>
      <c r="F19" s="309">
        <v>0</v>
      </c>
      <c r="G19" s="309">
        <v>943.08</v>
      </c>
      <c r="H19" s="309">
        <v>0</v>
      </c>
      <c r="I19" s="310">
        <v>136152.51999999999</v>
      </c>
      <c r="J19" s="309">
        <v>0</v>
      </c>
      <c r="K19" s="310">
        <v>155923.6</v>
      </c>
    </row>
    <row r="20" spans="1:11" s="3" customFormat="1" ht="17.25" customHeight="1" x14ac:dyDescent="0.25">
      <c r="A20" s="228" t="s">
        <v>356</v>
      </c>
      <c r="B20" s="1320" t="s">
        <v>369</v>
      </c>
      <c r="C20" s="1320"/>
      <c r="D20" s="309">
        <v>0</v>
      </c>
      <c r="E20" s="309">
        <v>0</v>
      </c>
      <c r="F20" s="309">
        <v>0</v>
      </c>
      <c r="G20" s="309">
        <v>0</v>
      </c>
      <c r="H20" s="309">
        <v>0</v>
      </c>
      <c r="I20" s="309">
        <v>0</v>
      </c>
      <c r="J20" s="310">
        <v>279142.94</v>
      </c>
      <c r="K20" s="310">
        <v>279142.94</v>
      </c>
    </row>
    <row r="21" spans="1:11" s="3" customFormat="1" ht="17.25" customHeight="1" x14ac:dyDescent="0.25">
      <c r="A21" s="228" t="s">
        <v>370</v>
      </c>
      <c r="B21" s="1320" t="s">
        <v>371</v>
      </c>
      <c r="C21" s="1320"/>
      <c r="D21" s="309">
        <v>0</v>
      </c>
      <c r="E21" s="309">
        <v>0</v>
      </c>
      <c r="F21" s="309">
        <v>0</v>
      </c>
      <c r="G21" s="309">
        <v>0</v>
      </c>
      <c r="H21" s="309">
        <v>0</v>
      </c>
      <c r="I21" s="309">
        <v>0</v>
      </c>
      <c r="J21" s="309">
        <v>0</v>
      </c>
      <c r="K21" s="309">
        <v>0</v>
      </c>
    </row>
    <row r="22" spans="1:11" s="3" customFormat="1" ht="17.25" customHeight="1" x14ac:dyDescent="0.25">
      <c r="A22" s="228" t="s">
        <v>110</v>
      </c>
      <c r="B22" s="1320" t="s">
        <v>372</v>
      </c>
      <c r="C22" s="1320"/>
      <c r="D22" s="309">
        <v>0</v>
      </c>
      <c r="E22" s="309">
        <v>0</v>
      </c>
      <c r="F22" s="309">
        <v>0</v>
      </c>
      <c r="G22" s="309">
        <v>0</v>
      </c>
      <c r="H22" s="309">
        <v>0</v>
      </c>
      <c r="I22" s="309">
        <v>0</v>
      </c>
      <c r="J22" s="309">
        <v>0</v>
      </c>
      <c r="K22" s="309">
        <v>0</v>
      </c>
    </row>
    <row r="23" spans="1:11" s="3" customFormat="1" ht="17.25" customHeight="1" x14ac:dyDescent="0.25">
      <c r="A23" s="228" t="s">
        <v>373</v>
      </c>
      <c r="B23" s="1320" t="s">
        <v>374</v>
      </c>
      <c r="C23" s="1320"/>
      <c r="D23" s="309">
        <v>0</v>
      </c>
      <c r="E23" s="309">
        <v>0</v>
      </c>
      <c r="F23" s="310">
        <v>4880</v>
      </c>
      <c r="G23" s="309">
        <v>0</v>
      </c>
      <c r="H23" s="309">
        <v>0</v>
      </c>
      <c r="I23" s="309">
        <v>0</v>
      </c>
      <c r="J23" s="309">
        <v>0</v>
      </c>
      <c r="K23" s="310">
        <v>4880</v>
      </c>
    </row>
    <row r="24" spans="1:11" s="3" customFormat="1" ht="17.25" customHeight="1" x14ac:dyDescent="0.25">
      <c r="A24" s="228" t="s">
        <v>375</v>
      </c>
      <c r="B24" s="1320" t="s">
        <v>376</v>
      </c>
      <c r="C24" s="1320"/>
      <c r="D24" s="309">
        <v>0</v>
      </c>
      <c r="E24" s="309">
        <v>0</v>
      </c>
      <c r="F24" s="309">
        <v>0</v>
      </c>
      <c r="G24" s="309">
        <v>0</v>
      </c>
      <c r="H24" s="309">
        <v>0</v>
      </c>
      <c r="I24" s="309">
        <v>0</v>
      </c>
      <c r="J24" s="309">
        <v>0</v>
      </c>
      <c r="K24" s="309">
        <v>0</v>
      </c>
    </row>
    <row r="25" spans="1:11" s="3" customFormat="1" ht="17.25" customHeight="1" x14ac:dyDescent="0.25">
      <c r="A25" s="228" t="s">
        <v>314</v>
      </c>
      <c r="B25" s="1329" t="s">
        <v>315</v>
      </c>
      <c r="C25" s="1329"/>
      <c r="D25" s="309">
        <v>0</v>
      </c>
      <c r="E25" s="309">
        <v>0</v>
      </c>
      <c r="F25" s="309">
        <v>0</v>
      </c>
      <c r="G25" s="309">
        <v>0</v>
      </c>
      <c r="H25" s="309">
        <v>0</v>
      </c>
      <c r="I25" s="309">
        <v>0</v>
      </c>
      <c r="J25" s="309">
        <v>0</v>
      </c>
      <c r="K25" s="309">
        <v>0</v>
      </c>
    </row>
    <row r="26" spans="1:11" s="3" customFormat="1" ht="17.25" customHeight="1" x14ac:dyDescent="0.25">
      <c r="A26" s="228" t="s">
        <v>377</v>
      </c>
      <c r="B26" s="1329" t="s">
        <v>378</v>
      </c>
      <c r="C26" s="1329"/>
      <c r="D26" s="309">
        <v>0</v>
      </c>
      <c r="E26" s="309">
        <v>0</v>
      </c>
      <c r="F26" s="309">
        <v>0</v>
      </c>
      <c r="G26" s="309">
        <v>0</v>
      </c>
      <c r="H26" s="309">
        <v>0</v>
      </c>
      <c r="I26" s="309">
        <v>0</v>
      </c>
      <c r="J26" s="309">
        <v>0</v>
      </c>
      <c r="K26" s="309">
        <v>0</v>
      </c>
    </row>
    <row r="27" spans="1:11" s="229" customFormat="1" ht="15.75" customHeight="1" x14ac:dyDescent="0.25">
      <c r="A27" s="227" t="s">
        <v>379</v>
      </c>
      <c r="B27" s="1319" t="s">
        <v>380</v>
      </c>
      <c r="C27" s="1319"/>
      <c r="D27" s="309">
        <v>0</v>
      </c>
      <c r="E27" s="309">
        <v>0</v>
      </c>
      <c r="F27" s="309">
        <v>0</v>
      </c>
      <c r="G27" s="309">
        <v>0</v>
      </c>
      <c r="H27" s="309">
        <v>0</v>
      </c>
      <c r="I27" s="309">
        <v>0</v>
      </c>
      <c r="J27" s="309">
        <v>0</v>
      </c>
      <c r="K27" s="309">
        <v>0</v>
      </c>
    </row>
    <row r="28" spans="1:11" s="3" customFormat="1" ht="17.25" customHeight="1" x14ac:dyDescent="0.25">
      <c r="A28" s="228" t="s">
        <v>363</v>
      </c>
      <c r="B28" s="1329" t="s">
        <v>381</v>
      </c>
      <c r="C28" s="1329"/>
      <c r="D28" s="309">
        <v>0</v>
      </c>
      <c r="E28" s="309">
        <v>0</v>
      </c>
      <c r="F28" s="309">
        <v>0</v>
      </c>
      <c r="G28" s="309">
        <v>0</v>
      </c>
      <c r="H28" s="309">
        <v>0</v>
      </c>
      <c r="I28" s="309">
        <v>0</v>
      </c>
      <c r="J28" s="309">
        <v>0</v>
      </c>
      <c r="K28" s="309">
        <v>0</v>
      </c>
    </row>
    <row r="29" spans="1:11" s="229" customFormat="1" ht="15.75" customHeight="1" x14ac:dyDescent="0.25">
      <c r="A29" s="227" t="s">
        <v>382</v>
      </c>
      <c r="B29" s="1319" t="s">
        <v>117</v>
      </c>
      <c r="C29" s="1319"/>
      <c r="D29" s="309">
        <v>0</v>
      </c>
      <c r="E29" s="309">
        <v>0</v>
      </c>
      <c r="F29" s="309">
        <v>0</v>
      </c>
      <c r="G29" s="309">
        <v>0</v>
      </c>
      <c r="H29" s="309">
        <v>0</v>
      </c>
      <c r="I29" s="309">
        <v>0</v>
      </c>
      <c r="J29" s="309">
        <v>0</v>
      </c>
      <c r="K29" s="309">
        <v>0</v>
      </c>
    </row>
    <row r="30" spans="1:11" s="3" customFormat="1" ht="17.25" customHeight="1" x14ac:dyDescent="0.25">
      <c r="A30" s="228" t="s">
        <v>222</v>
      </c>
      <c r="B30" s="1329" t="s">
        <v>117</v>
      </c>
      <c r="C30" s="1329"/>
      <c r="D30" s="309">
        <v>0</v>
      </c>
      <c r="E30" s="309">
        <v>0</v>
      </c>
      <c r="F30" s="309">
        <v>0</v>
      </c>
      <c r="G30" s="309">
        <v>0</v>
      </c>
      <c r="H30" s="309">
        <v>0</v>
      </c>
      <c r="I30" s="309">
        <v>0</v>
      </c>
      <c r="J30" s="309">
        <v>0</v>
      </c>
      <c r="K30" s="309">
        <v>0</v>
      </c>
    </row>
    <row r="31" spans="1:11" s="3" customFormat="1" ht="17.25" customHeight="1" x14ac:dyDescent="0.25">
      <c r="A31" s="227" t="s">
        <v>383</v>
      </c>
      <c r="B31" s="1319" t="s">
        <v>118</v>
      </c>
      <c r="C31" s="1319"/>
      <c r="D31" s="309">
        <v>0</v>
      </c>
      <c r="E31" s="309">
        <v>0</v>
      </c>
      <c r="F31" s="309">
        <v>0</v>
      </c>
      <c r="G31" s="309">
        <v>0</v>
      </c>
      <c r="H31" s="309">
        <v>0</v>
      </c>
      <c r="I31" s="309">
        <v>0</v>
      </c>
      <c r="J31" s="309">
        <v>0</v>
      </c>
      <c r="K31" s="309">
        <v>0</v>
      </c>
    </row>
    <row r="32" spans="1:11" s="3" customFormat="1" ht="16.5" customHeight="1" x14ac:dyDescent="0.25">
      <c r="A32" s="228" t="s">
        <v>222</v>
      </c>
      <c r="B32" s="1329" t="s">
        <v>316</v>
      </c>
      <c r="C32" s="1329"/>
      <c r="D32" s="309">
        <v>0</v>
      </c>
      <c r="E32" s="309">
        <v>0</v>
      </c>
      <c r="F32" s="309">
        <v>0</v>
      </c>
      <c r="G32" s="309">
        <v>0</v>
      </c>
      <c r="H32" s="309">
        <v>0</v>
      </c>
      <c r="I32" s="309">
        <v>0</v>
      </c>
      <c r="J32" s="309">
        <v>0</v>
      </c>
      <c r="K32" s="309">
        <v>0</v>
      </c>
    </row>
    <row r="33" spans="1:11" s="3" customFormat="1" ht="17.25" customHeight="1" x14ac:dyDescent="0.25">
      <c r="A33" s="228" t="s">
        <v>363</v>
      </c>
      <c r="B33" s="1329" t="s">
        <v>52</v>
      </c>
      <c r="C33" s="1329"/>
      <c r="D33" s="309">
        <v>0</v>
      </c>
      <c r="E33" s="309">
        <v>0</v>
      </c>
      <c r="F33" s="309">
        <v>0</v>
      </c>
      <c r="G33" s="309">
        <v>0</v>
      </c>
      <c r="H33" s="309">
        <v>0</v>
      </c>
      <c r="I33" s="309">
        <v>0</v>
      </c>
      <c r="J33" s="309">
        <v>0</v>
      </c>
      <c r="K33" s="309">
        <v>0</v>
      </c>
    </row>
    <row r="34" spans="1:11" s="229" customFormat="1" ht="17.25" customHeight="1" x14ac:dyDescent="0.25">
      <c r="A34" s="227" t="s">
        <v>384</v>
      </c>
      <c r="B34" s="1319" t="s">
        <v>385</v>
      </c>
      <c r="C34" s="1319"/>
      <c r="D34" s="309">
        <v>0</v>
      </c>
      <c r="E34" s="309">
        <v>0</v>
      </c>
      <c r="F34" s="309">
        <v>0</v>
      </c>
      <c r="G34" s="309">
        <v>0</v>
      </c>
      <c r="H34" s="309">
        <v>0</v>
      </c>
      <c r="I34" s="309">
        <v>0</v>
      </c>
      <c r="J34" s="309">
        <v>0</v>
      </c>
      <c r="K34" s="309">
        <v>0</v>
      </c>
    </row>
    <row r="35" spans="1:11" s="3" customFormat="1" ht="19.5" customHeight="1" x14ac:dyDescent="0.25">
      <c r="A35" s="228" t="s">
        <v>217</v>
      </c>
      <c r="B35" s="1329" t="s">
        <v>316</v>
      </c>
      <c r="C35" s="1329"/>
      <c r="D35" s="309">
        <v>0</v>
      </c>
      <c r="E35" s="309">
        <v>0</v>
      </c>
      <c r="F35" s="309">
        <v>0</v>
      </c>
      <c r="G35" s="309">
        <v>0</v>
      </c>
      <c r="H35" s="309">
        <v>0</v>
      </c>
      <c r="I35" s="309">
        <v>0</v>
      </c>
      <c r="J35" s="309">
        <v>0</v>
      </c>
      <c r="K35" s="309">
        <v>0</v>
      </c>
    </row>
    <row r="36" spans="1:11" s="3" customFormat="1" ht="19.5" customHeight="1" thickBot="1" x14ac:dyDescent="0.3">
      <c r="A36" s="230" t="s">
        <v>222</v>
      </c>
      <c r="B36" s="1330" t="s">
        <v>52</v>
      </c>
      <c r="C36" s="1330"/>
      <c r="D36" s="311">
        <v>0</v>
      </c>
      <c r="E36" s="312">
        <v>0</v>
      </c>
      <c r="F36" s="312">
        <v>0</v>
      </c>
      <c r="G36" s="312">
        <v>0</v>
      </c>
      <c r="H36" s="312">
        <v>0</v>
      </c>
      <c r="I36" s="313">
        <v>0</v>
      </c>
      <c r="J36" s="313">
        <v>0</v>
      </c>
      <c r="K36" s="314">
        <v>0</v>
      </c>
    </row>
    <row r="37" spans="1:11" s="152" customFormat="1" ht="15" customHeight="1" x14ac:dyDescent="0.25">
      <c r="A37" s="187"/>
      <c r="D37" s="173"/>
    </row>
    <row r="38" spans="1:11" s="176" customFormat="1" ht="12.75" customHeight="1" x14ac:dyDescent="0.25">
      <c r="A38" s="3" t="s">
        <v>144</v>
      </c>
      <c r="D38" s="232"/>
      <c r="E38" s="233"/>
    </row>
    <row r="39" spans="1:11" s="3" customFormat="1" ht="11.25" customHeight="1" x14ac:dyDescent="0.25">
      <c r="A39" s="151"/>
      <c r="B39" s="176"/>
      <c r="D39" s="177"/>
      <c r="E39" s="234"/>
    </row>
    <row r="40" spans="1:11" s="3" customFormat="1" ht="9.75" customHeight="1" x14ac:dyDescent="0.25">
      <c r="A40" s="151"/>
      <c r="D40" s="177"/>
      <c r="E40" s="211"/>
    </row>
    <row r="41" spans="1:11" x14ac:dyDescent="0.2">
      <c r="B41" s="4"/>
      <c r="C41" s="4"/>
    </row>
    <row r="42" spans="1:11" x14ac:dyDescent="0.2">
      <c r="A42" s="54" t="s">
        <v>326</v>
      </c>
      <c r="C42" s="54" t="s">
        <v>310</v>
      </c>
      <c r="D42" s="213"/>
      <c r="E42" s="213"/>
    </row>
    <row r="43" spans="1:11" ht="12.75" customHeight="1" x14ac:dyDescent="0.2">
      <c r="A43" s="4" t="s">
        <v>324</v>
      </c>
      <c r="B43" s="4"/>
      <c r="C43" s="54" t="s">
        <v>296</v>
      </c>
      <c r="D43" s="198"/>
      <c r="E43" s="198"/>
    </row>
    <row r="44" spans="1:11" x14ac:dyDescent="0.2">
      <c r="B44" s="4"/>
      <c r="C44" s="4"/>
    </row>
    <row r="45" spans="1:11" x14ac:dyDescent="0.2">
      <c r="B45" s="4"/>
      <c r="C45" s="4"/>
    </row>
    <row r="46" spans="1:11" x14ac:dyDescent="0.2">
      <c r="B46" s="4"/>
      <c r="C46" s="4"/>
    </row>
    <row r="47" spans="1:11" x14ac:dyDescent="0.2">
      <c r="B47" s="4"/>
      <c r="C47" s="4"/>
    </row>
    <row r="48" spans="1:11" x14ac:dyDescent="0.2">
      <c r="B48" s="4"/>
      <c r="C48" s="4"/>
    </row>
    <row r="49" spans="2:3" x14ac:dyDescent="0.2">
      <c r="B49" s="4"/>
      <c r="C49" s="4"/>
    </row>
    <row r="50" spans="2:3" x14ac:dyDescent="0.2">
      <c r="B50" s="4"/>
      <c r="C50" s="4"/>
    </row>
    <row r="51" spans="2:3" x14ac:dyDescent="0.2">
      <c r="B51" s="4"/>
      <c r="C51" s="4"/>
    </row>
    <row r="52" spans="2:3" x14ac:dyDescent="0.2">
      <c r="B52" s="4"/>
      <c r="C52" s="4"/>
    </row>
    <row r="53" spans="2:3" x14ac:dyDescent="0.2">
      <c r="B53" s="4"/>
      <c r="C53" s="4"/>
    </row>
    <row r="54" spans="2:3" x14ac:dyDescent="0.2">
      <c r="B54" s="4"/>
      <c r="C54" s="4"/>
    </row>
    <row r="55" spans="2:3" x14ac:dyDescent="0.2">
      <c r="B55" s="4"/>
      <c r="C55" s="4"/>
    </row>
    <row r="56" spans="2:3" x14ac:dyDescent="0.2">
      <c r="B56" s="4"/>
      <c r="C56" s="4"/>
    </row>
    <row r="57" spans="2:3" x14ac:dyDescent="0.2">
      <c r="B57" s="4"/>
      <c r="C57" s="4"/>
    </row>
    <row r="58" spans="2:3" x14ac:dyDescent="0.2">
      <c r="B58" s="4"/>
      <c r="C58" s="4"/>
    </row>
    <row r="59" spans="2:3" x14ac:dyDescent="0.2">
      <c r="B59" s="4"/>
      <c r="C59" s="4"/>
    </row>
    <row r="60" spans="2:3" x14ac:dyDescent="0.2">
      <c r="B60" s="4"/>
      <c r="C60" s="4"/>
    </row>
    <row r="61" spans="2:3" x14ac:dyDescent="0.2">
      <c r="B61" s="4"/>
      <c r="C61" s="4"/>
    </row>
    <row r="62" spans="2:3" x14ac:dyDescent="0.2">
      <c r="B62" s="4"/>
      <c r="C62" s="4"/>
    </row>
    <row r="63" spans="2:3" x14ac:dyDescent="0.2">
      <c r="B63" s="4"/>
      <c r="C63" s="4"/>
    </row>
    <row r="64" spans="2:3" x14ac:dyDescent="0.2">
      <c r="B64" s="4"/>
      <c r="C64" s="4"/>
    </row>
    <row r="65" spans="2:3" x14ac:dyDescent="0.2">
      <c r="B65" s="4"/>
      <c r="C65" s="4"/>
    </row>
    <row r="66" spans="2:3" x14ac:dyDescent="0.2">
      <c r="B66" s="4"/>
      <c r="C66" s="4"/>
    </row>
    <row r="67" spans="2:3" x14ac:dyDescent="0.2">
      <c r="B67" s="4"/>
      <c r="C67" s="4"/>
    </row>
    <row r="68" spans="2:3" x14ac:dyDescent="0.2">
      <c r="B68" s="4"/>
      <c r="C68" s="4"/>
    </row>
    <row r="69" spans="2:3" x14ac:dyDescent="0.2">
      <c r="B69" s="4"/>
      <c r="C69" s="4"/>
    </row>
    <row r="70" spans="2:3" x14ac:dyDescent="0.2">
      <c r="B70" s="4"/>
      <c r="C70" s="4"/>
    </row>
    <row r="71" spans="2:3" x14ac:dyDescent="0.2">
      <c r="B71" s="4"/>
      <c r="C71" s="4"/>
    </row>
    <row r="72" spans="2:3" x14ac:dyDescent="0.2">
      <c r="B72" s="4"/>
      <c r="C72" s="4"/>
    </row>
    <row r="73" spans="2:3" x14ac:dyDescent="0.2">
      <c r="B73" s="4"/>
      <c r="C73" s="4"/>
    </row>
    <row r="74" spans="2:3" x14ac:dyDescent="0.2">
      <c r="B74" s="4"/>
      <c r="C74" s="4"/>
    </row>
    <row r="75" spans="2:3" x14ac:dyDescent="0.2">
      <c r="B75" s="4"/>
      <c r="C75" s="4"/>
    </row>
    <row r="76" spans="2:3" x14ac:dyDescent="0.2">
      <c r="B76" s="4"/>
      <c r="C76" s="4"/>
    </row>
    <row r="77" spans="2:3" x14ac:dyDescent="0.2">
      <c r="B77" s="4"/>
      <c r="C77" s="4"/>
    </row>
    <row r="78" spans="2:3" x14ac:dyDescent="0.2">
      <c r="B78" s="4"/>
      <c r="C78" s="4"/>
    </row>
    <row r="79" spans="2:3" x14ac:dyDescent="0.2">
      <c r="B79" s="4"/>
      <c r="C79" s="4"/>
    </row>
    <row r="80" spans="2:3" x14ac:dyDescent="0.2">
      <c r="B80" s="4"/>
      <c r="C80" s="4"/>
    </row>
    <row r="81" spans="2:3" x14ac:dyDescent="0.2">
      <c r="B81" s="4"/>
      <c r="C81" s="4"/>
    </row>
    <row r="82" spans="2:3" x14ac:dyDescent="0.2">
      <c r="B82" s="4"/>
      <c r="C82" s="4"/>
    </row>
    <row r="83" spans="2:3" x14ac:dyDescent="0.2">
      <c r="B83" s="4"/>
      <c r="C83" s="4"/>
    </row>
    <row r="84" spans="2:3" x14ac:dyDescent="0.2">
      <c r="B84" s="4"/>
      <c r="C84" s="4"/>
    </row>
    <row r="85" spans="2:3" x14ac:dyDescent="0.2">
      <c r="B85" s="4"/>
      <c r="C85" s="4"/>
    </row>
    <row r="86" spans="2:3" x14ac:dyDescent="0.2">
      <c r="B86" s="4"/>
      <c r="C86" s="4"/>
    </row>
    <row r="87" spans="2:3" x14ac:dyDescent="0.2">
      <c r="B87" s="4"/>
      <c r="C87" s="4"/>
    </row>
    <row r="88" spans="2:3" x14ac:dyDescent="0.2">
      <c r="B88" s="4"/>
      <c r="C88" s="4"/>
    </row>
    <row r="89" spans="2:3" x14ac:dyDescent="0.2">
      <c r="B89" s="4"/>
      <c r="C89" s="4"/>
    </row>
    <row r="90" spans="2:3" x14ac:dyDescent="0.2">
      <c r="B90" s="4"/>
      <c r="C90" s="4"/>
    </row>
    <row r="91" spans="2:3" x14ac:dyDescent="0.2">
      <c r="B91" s="4"/>
      <c r="C91" s="4"/>
    </row>
    <row r="92" spans="2:3" x14ac:dyDescent="0.2">
      <c r="B92" s="4"/>
      <c r="C92" s="4"/>
    </row>
    <row r="93" spans="2:3" x14ac:dyDescent="0.2">
      <c r="B93" s="4"/>
      <c r="C93" s="4"/>
    </row>
    <row r="94" spans="2:3" x14ac:dyDescent="0.2">
      <c r="B94" s="4"/>
      <c r="C94" s="4"/>
    </row>
    <row r="95" spans="2:3" x14ac:dyDescent="0.2">
      <c r="B95" s="4"/>
      <c r="C95" s="4"/>
    </row>
    <row r="96" spans="2:3" x14ac:dyDescent="0.2">
      <c r="B96" s="4"/>
      <c r="C96" s="4"/>
    </row>
    <row r="97" spans="2:3" x14ac:dyDescent="0.2">
      <c r="B97" s="4"/>
      <c r="C97" s="4"/>
    </row>
    <row r="98" spans="2:3" x14ac:dyDescent="0.2">
      <c r="B98" s="4"/>
      <c r="C98" s="4"/>
    </row>
    <row r="99" spans="2:3" x14ac:dyDescent="0.2">
      <c r="B99" s="4"/>
      <c r="C99" s="4"/>
    </row>
    <row r="100" spans="2:3" x14ac:dyDescent="0.2">
      <c r="B100" s="4"/>
      <c r="C100" s="4"/>
    </row>
    <row r="101" spans="2:3" x14ac:dyDescent="0.2">
      <c r="B101" s="4"/>
      <c r="C101" s="4"/>
    </row>
    <row r="102" spans="2:3" x14ac:dyDescent="0.2">
      <c r="B102" s="4"/>
      <c r="C102" s="4"/>
    </row>
    <row r="103" spans="2:3" x14ac:dyDescent="0.2">
      <c r="B103" s="4"/>
      <c r="C103" s="4"/>
    </row>
    <row r="104" spans="2:3" x14ac:dyDescent="0.2">
      <c r="B104" s="4"/>
      <c r="C104" s="4"/>
    </row>
    <row r="105" spans="2:3" x14ac:dyDescent="0.2">
      <c r="B105" s="4"/>
      <c r="C105" s="4"/>
    </row>
    <row r="106" spans="2:3" x14ac:dyDescent="0.2">
      <c r="B106" s="4"/>
      <c r="C106" s="4"/>
    </row>
    <row r="107" spans="2:3" x14ac:dyDescent="0.2">
      <c r="B107" s="4"/>
      <c r="C107" s="4"/>
    </row>
    <row r="108" spans="2:3" x14ac:dyDescent="0.2">
      <c r="B108" s="4"/>
      <c r="C108" s="4"/>
    </row>
    <row r="109" spans="2:3" x14ac:dyDescent="0.2">
      <c r="B109" s="4"/>
      <c r="C109" s="4"/>
    </row>
    <row r="110" spans="2:3" x14ac:dyDescent="0.2">
      <c r="B110" s="4"/>
      <c r="C110" s="4"/>
    </row>
    <row r="111" spans="2:3" x14ac:dyDescent="0.2">
      <c r="B111" s="4"/>
      <c r="C111" s="4"/>
    </row>
    <row r="112" spans="2:3" x14ac:dyDescent="0.2">
      <c r="B112" s="4"/>
      <c r="C112" s="4"/>
    </row>
    <row r="113" spans="2:3" x14ac:dyDescent="0.2">
      <c r="B113" s="4"/>
      <c r="C113" s="4"/>
    </row>
    <row r="114" spans="2:3" x14ac:dyDescent="0.2">
      <c r="B114" s="4"/>
      <c r="C114" s="4"/>
    </row>
    <row r="115" spans="2:3" x14ac:dyDescent="0.2">
      <c r="B115" s="4"/>
      <c r="C115" s="4"/>
    </row>
    <row r="116" spans="2:3" x14ac:dyDescent="0.2">
      <c r="B116" s="4"/>
      <c r="C116" s="4"/>
    </row>
    <row r="117" spans="2:3" x14ac:dyDescent="0.2">
      <c r="B117" s="4"/>
      <c r="C117" s="4"/>
    </row>
    <row r="118" spans="2:3" x14ac:dyDescent="0.2">
      <c r="B118" s="4"/>
      <c r="C118" s="4"/>
    </row>
    <row r="119" spans="2:3" x14ac:dyDescent="0.2">
      <c r="B119" s="4"/>
      <c r="C119" s="4"/>
    </row>
    <row r="120" spans="2:3" x14ac:dyDescent="0.2">
      <c r="B120" s="4"/>
      <c r="C120" s="4"/>
    </row>
    <row r="121" spans="2:3" x14ac:dyDescent="0.2">
      <c r="B121" s="4"/>
      <c r="C121" s="4"/>
    </row>
    <row r="122" spans="2:3" x14ac:dyDescent="0.2">
      <c r="B122" s="4"/>
      <c r="C122" s="4"/>
    </row>
    <row r="123" spans="2:3" x14ac:dyDescent="0.2">
      <c r="B123" s="4"/>
      <c r="C123" s="4"/>
    </row>
    <row r="124" spans="2:3" x14ac:dyDescent="0.2">
      <c r="B124" s="4"/>
      <c r="C124" s="4"/>
    </row>
    <row r="125" spans="2:3" x14ac:dyDescent="0.2">
      <c r="B125" s="4"/>
      <c r="C125" s="4"/>
    </row>
    <row r="126" spans="2:3" x14ac:dyDescent="0.2">
      <c r="B126" s="4"/>
      <c r="C126" s="4"/>
    </row>
    <row r="127" spans="2:3" x14ac:dyDescent="0.2">
      <c r="B127" s="4"/>
      <c r="C127" s="4"/>
    </row>
    <row r="128" spans="2:3" x14ac:dyDescent="0.2">
      <c r="B128" s="4"/>
      <c r="C128" s="4"/>
    </row>
    <row r="129" spans="2:3" x14ac:dyDescent="0.2">
      <c r="B129" s="4"/>
      <c r="C129" s="4"/>
    </row>
    <row r="130" spans="2:3" x14ac:dyDescent="0.2">
      <c r="B130" s="4"/>
      <c r="C130" s="4"/>
    </row>
    <row r="131" spans="2:3" x14ac:dyDescent="0.2">
      <c r="B131" s="4"/>
      <c r="C131" s="4"/>
    </row>
    <row r="132" spans="2:3" x14ac:dyDescent="0.2">
      <c r="B132" s="4"/>
      <c r="C132" s="4"/>
    </row>
  </sheetData>
  <customSheetViews>
    <customSheetView guid="{DE9178B7-7BAA-4669-9575-43FAD4CFD495}">
      <selection activeCell="E16" sqref="E16"/>
      <pageMargins left="0.2" right="0.19" top="0.25" bottom="0.28999999999999998" header="0.18" footer="0.18"/>
      <pageSetup paperSize="9" scale="65" orientation="landscape" r:id="rId1"/>
      <headerFooter alignWithMargins="0"/>
    </customSheetView>
  </customSheetViews>
  <mergeCells count="41">
    <mergeCell ref="I8:I9"/>
    <mergeCell ref="J8:J9"/>
    <mergeCell ref="D8:D9"/>
    <mergeCell ref="E8:E9"/>
    <mergeCell ref="F8:F9"/>
    <mergeCell ref="G8:G9"/>
    <mergeCell ref="H8:H9"/>
    <mergeCell ref="B13:C13"/>
    <mergeCell ref="B14:C14"/>
    <mergeCell ref="B26:C26"/>
    <mergeCell ref="B22:C22"/>
    <mergeCell ref="B23:C23"/>
    <mergeCell ref="B20:C20"/>
    <mergeCell ref="B17:C17"/>
    <mergeCell ref="B25:C25"/>
    <mergeCell ref="B24:C24"/>
    <mergeCell ref="B21:C21"/>
    <mergeCell ref="B34:C34"/>
    <mergeCell ref="B35:C35"/>
    <mergeCell ref="B36:C36"/>
    <mergeCell ref="B33:C33"/>
    <mergeCell ref="B28:C28"/>
    <mergeCell ref="B32:C32"/>
    <mergeCell ref="B31:C31"/>
    <mergeCell ref="B30:C30"/>
    <mergeCell ref="P2:R2"/>
    <mergeCell ref="G2:K2"/>
    <mergeCell ref="B27:C27"/>
    <mergeCell ref="B29:C29"/>
    <mergeCell ref="B19:C19"/>
    <mergeCell ref="B10:C10"/>
    <mergeCell ref="B11:C11"/>
    <mergeCell ref="B12:C12"/>
    <mergeCell ref="B9:C9"/>
    <mergeCell ref="A3:B3"/>
    <mergeCell ref="A5:B5"/>
    <mergeCell ref="A7:K7"/>
    <mergeCell ref="B8:C8"/>
    <mergeCell ref="B15:C15"/>
    <mergeCell ref="B18:C18"/>
    <mergeCell ref="B16:C16"/>
  </mergeCells>
  <phoneticPr fontId="29" type="noConversion"/>
  <pageMargins left="0.2" right="0.19" top="0.25" bottom="0.28999999999999998" header="0.18" footer="0.18"/>
  <pageSetup paperSize="9" scale="65" orientation="landscape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53"/>
  <sheetViews>
    <sheetView workbookViewId="0">
      <selection activeCell="J10" sqref="J10"/>
    </sheetView>
  </sheetViews>
  <sheetFormatPr defaultColWidth="9.140625" defaultRowHeight="15" x14ac:dyDescent="0.25"/>
  <cols>
    <col min="1" max="1" width="44.7109375" style="3" customWidth="1"/>
    <col min="2" max="2" width="20.85546875" style="3" customWidth="1"/>
    <col min="3" max="3" width="15.42578125" style="3" customWidth="1"/>
    <col min="4" max="4" width="12.5703125" style="3" customWidth="1"/>
    <col min="5" max="5" width="19.140625" style="3" customWidth="1"/>
    <col min="6" max="16384" width="9.140625" style="3"/>
  </cols>
  <sheetData>
    <row r="1" spans="1:5" x14ac:dyDescent="0.25">
      <c r="B1" s="151"/>
      <c r="C1" s="151"/>
      <c r="D1" s="151"/>
      <c r="E1" s="151"/>
    </row>
    <row r="2" spans="1:5" x14ac:dyDescent="0.25">
      <c r="B2" s="151"/>
      <c r="C2" s="235" t="s">
        <v>625</v>
      </c>
      <c r="D2" s="151"/>
      <c r="E2" s="151"/>
    </row>
    <row r="3" spans="1:5" ht="80.25" customHeight="1" x14ac:dyDescent="0.25">
      <c r="B3" s="151"/>
      <c r="C3" s="1259" t="s">
        <v>493</v>
      </c>
      <c r="D3" s="1260"/>
      <c r="E3" s="1260"/>
    </row>
    <row r="4" spans="1:5" x14ac:dyDescent="0.25">
      <c r="A4" s="199" t="s">
        <v>327</v>
      </c>
      <c r="B4" s="199"/>
      <c r="C4" s="5"/>
      <c r="D4" s="7"/>
      <c r="E4" s="7"/>
    </row>
    <row r="5" spans="1:5" x14ac:dyDescent="0.25">
      <c r="A5" s="56" t="s">
        <v>294</v>
      </c>
      <c r="B5" s="56"/>
      <c r="C5" s="5"/>
      <c r="D5" s="7"/>
      <c r="E5" s="7"/>
    </row>
    <row r="6" spans="1:5" x14ac:dyDescent="0.25">
      <c r="A6" s="56" t="s">
        <v>295</v>
      </c>
      <c r="B6" s="56"/>
      <c r="C6" s="236"/>
      <c r="D6" s="236"/>
      <c r="E6" s="236"/>
    </row>
    <row r="7" spans="1:5" x14ac:dyDescent="0.25">
      <c r="B7" s="151"/>
      <c r="C7" s="151"/>
      <c r="D7" s="151"/>
      <c r="E7" s="151"/>
    </row>
    <row r="8" spans="1:5" ht="48" customHeight="1" thickBot="1" x14ac:dyDescent="0.35">
      <c r="A8" s="1333" t="s">
        <v>695</v>
      </c>
      <c r="B8" s="1334"/>
      <c r="C8" s="1334"/>
      <c r="D8" s="1334"/>
      <c r="E8" s="1334"/>
    </row>
    <row r="9" spans="1:5" x14ac:dyDescent="0.25">
      <c r="A9" s="1335" t="s">
        <v>626</v>
      </c>
      <c r="B9" s="1337" t="s">
        <v>649</v>
      </c>
      <c r="C9" s="1339" t="s">
        <v>627</v>
      </c>
      <c r="D9" s="1337" t="s">
        <v>628</v>
      </c>
      <c r="E9" s="1341" t="s">
        <v>629</v>
      </c>
    </row>
    <row r="10" spans="1:5" ht="44.25" customHeight="1" thickBot="1" x14ac:dyDescent="0.3">
      <c r="A10" s="1336"/>
      <c r="B10" s="1338"/>
      <c r="C10" s="1340"/>
      <c r="D10" s="1338"/>
      <c r="E10" s="1342"/>
    </row>
    <row r="11" spans="1:5" x14ac:dyDescent="0.25">
      <c r="A11" s="300" t="s">
        <v>630</v>
      </c>
      <c r="B11" s="301"/>
      <c r="C11" s="301"/>
      <c r="D11" s="301"/>
      <c r="E11" s="302"/>
    </row>
    <row r="12" spans="1:5" x14ac:dyDescent="0.25">
      <c r="A12" s="282" t="s">
        <v>631</v>
      </c>
      <c r="B12" s="283"/>
      <c r="C12" s="283"/>
      <c r="D12" s="283"/>
      <c r="E12" s="284"/>
    </row>
    <row r="13" spans="1:5" x14ac:dyDescent="0.25">
      <c r="A13" s="282" t="s">
        <v>632</v>
      </c>
      <c r="B13" s="283"/>
      <c r="C13" s="283"/>
      <c r="D13" s="283"/>
      <c r="E13" s="284"/>
    </row>
    <row r="14" spans="1:5" x14ac:dyDescent="0.25">
      <c r="A14" s="241"/>
      <c r="B14" s="242"/>
      <c r="C14" s="243"/>
      <c r="D14" s="244"/>
      <c r="E14" s="245"/>
    </row>
    <row r="15" spans="1:5" x14ac:dyDescent="0.25">
      <c r="A15" s="241"/>
      <c r="B15" s="242"/>
      <c r="C15" s="243"/>
      <c r="D15" s="244"/>
      <c r="E15" s="245"/>
    </row>
    <row r="16" spans="1:5" x14ac:dyDescent="0.25">
      <c r="A16" s="282" t="s">
        <v>633</v>
      </c>
      <c r="B16" s="283"/>
      <c r="C16" s="283"/>
      <c r="D16" s="283"/>
      <c r="E16" s="284"/>
    </row>
    <row r="17" spans="1:5" x14ac:dyDescent="0.25">
      <c r="A17" s="246"/>
      <c r="B17" s="247"/>
      <c r="C17" s="247"/>
      <c r="D17" s="248"/>
      <c r="E17" s="249"/>
    </row>
    <row r="18" spans="1:5" x14ac:dyDescent="0.25">
      <c r="A18" s="246"/>
      <c r="B18" s="247"/>
      <c r="C18" s="247"/>
      <c r="D18" s="248"/>
      <c r="E18" s="249"/>
    </row>
    <row r="19" spans="1:5" x14ac:dyDescent="0.25">
      <c r="A19" s="282" t="s">
        <v>634</v>
      </c>
      <c r="B19" s="283"/>
      <c r="C19" s="283"/>
      <c r="D19" s="283"/>
      <c r="E19" s="284"/>
    </row>
    <row r="20" spans="1:5" x14ac:dyDescent="0.25">
      <c r="A20" s="250"/>
      <c r="B20" s="247"/>
      <c r="C20" s="247"/>
      <c r="D20" s="248"/>
      <c r="E20" s="249"/>
    </row>
    <row r="21" spans="1:5" x14ac:dyDescent="0.25">
      <c r="A21" s="250"/>
      <c r="B21" s="247"/>
      <c r="C21" s="247"/>
      <c r="D21" s="248"/>
      <c r="E21" s="249"/>
    </row>
    <row r="22" spans="1:5" x14ac:dyDescent="0.25">
      <c r="A22" s="282" t="s">
        <v>635</v>
      </c>
      <c r="B22" s="283"/>
      <c r="C22" s="283"/>
      <c r="D22" s="283"/>
      <c r="E22" s="284"/>
    </row>
    <row r="23" spans="1:5" x14ac:dyDescent="0.25">
      <c r="A23" s="282" t="s">
        <v>636</v>
      </c>
      <c r="B23" s="283"/>
      <c r="C23" s="283"/>
      <c r="D23" s="283"/>
      <c r="E23" s="284"/>
    </row>
    <row r="24" spans="1:5" x14ac:dyDescent="0.25">
      <c r="A24" s="246"/>
      <c r="B24" s="242"/>
      <c r="C24" s="243"/>
      <c r="D24" s="244"/>
      <c r="E24" s="245"/>
    </row>
    <row r="25" spans="1:5" x14ac:dyDescent="0.25">
      <c r="A25" s="246"/>
      <c r="B25" s="242"/>
      <c r="C25" s="243"/>
      <c r="D25" s="244"/>
      <c r="E25" s="245"/>
    </row>
    <row r="26" spans="1:5" x14ac:dyDescent="0.25">
      <c r="A26" s="282" t="s">
        <v>637</v>
      </c>
      <c r="B26" s="283"/>
      <c r="C26" s="283"/>
      <c r="D26" s="283"/>
      <c r="E26" s="284"/>
    </row>
    <row r="27" spans="1:5" x14ac:dyDescent="0.25">
      <c r="A27" s="251"/>
      <c r="B27" s="252"/>
      <c r="C27" s="252"/>
      <c r="D27" s="252"/>
      <c r="E27" s="253"/>
    </row>
    <row r="28" spans="1:5" x14ac:dyDescent="0.25">
      <c r="A28" s="251"/>
      <c r="B28" s="252"/>
      <c r="C28" s="252"/>
      <c r="D28" s="252"/>
      <c r="E28" s="253"/>
    </row>
    <row r="29" spans="1:5" x14ac:dyDescent="0.25">
      <c r="A29" s="282" t="s">
        <v>638</v>
      </c>
      <c r="B29" s="283"/>
      <c r="C29" s="283"/>
      <c r="D29" s="283"/>
      <c r="E29" s="284"/>
    </row>
    <row r="30" spans="1:5" x14ac:dyDescent="0.25">
      <c r="A30" s="251"/>
      <c r="B30" s="252"/>
      <c r="C30" s="252"/>
      <c r="D30" s="252"/>
      <c r="E30" s="253"/>
    </row>
    <row r="31" spans="1:5" x14ac:dyDescent="0.25">
      <c r="A31" s="251"/>
      <c r="B31" s="252"/>
      <c r="C31" s="252"/>
      <c r="D31" s="252"/>
      <c r="E31" s="253"/>
    </row>
    <row r="32" spans="1:5" x14ac:dyDescent="0.25">
      <c r="A32" s="282" t="s">
        <v>639</v>
      </c>
      <c r="B32" s="283"/>
      <c r="C32" s="283"/>
      <c r="D32" s="283"/>
      <c r="E32" s="284"/>
    </row>
    <row r="33" spans="1:5" x14ac:dyDescent="0.25">
      <c r="A33" s="282" t="s">
        <v>640</v>
      </c>
      <c r="B33" s="283"/>
      <c r="C33" s="283"/>
      <c r="D33" s="283"/>
      <c r="E33" s="284"/>
    </row>
    <row r="34" spans="1:5" x14ac:dyDescent="0.25">
      <c r="A34" s="282" t="s">
        <v>641</v>
      </c>
      <c r="B34" s="283"/>
      <c r="C34" s="283"/>
      <c r="D34" s="283"/>
      <c r="E34" s="284"/>
    </row>
    <row r="35" spans="1:5" x14ac:dyDescent="0.25">
      <c r="A35" s="254"/>
      <c r="B35" s="255"/>
      <c r="C35" s="247"/>
      <c r="D35" s="244"/>
      <c r="E35" s="249"/>
    </row>
    <row r="36" spans="1:5" x14ac:dyDescent="0.25">
      <c r="A36" s="254"/>
      <c r="B36" s="255"/>
      <c r="C36" s="247"/>
      <c r="D36" s="244"/>
      <c r="E36" s="256"/>
    </row>
    <row r="37" spans="1:5" x14ac:dyDescent="0.25">
      <c r="A37" s="282" t="s">
        <v>642</v>
      </c>
      <c r="B37" s="283"/>
      <c r="C37" s="283"/>
      <c r="D37" s="283"/>
      <c r="E37" s="284"/>
    </row>
    <row r="38" spans="1:5" x14ac:dyDescent="0.25">
      <c r="A38" s="251"/>
      <c r="B38" s="252"/>
      <c r="C38" s="252"/>
      <c r="D38" s="252"/>
      <c r="E38" s="253"/>
    </row>
    <row r="39" spans="1:5" x14ac:dyDescent="0.25">
      <c r="A39" s="251"/>
      <c r="B39" s="252"/>
      <c r="C39" s="252"/>
      <c r="D39" s="252"/>
      <c r="E39" s="253"/>
    </row>
    <row r="40" spans="1:5" x14ac:dyDescent="0.25">
      <c r="A40" s="282" t="s">
        <v>643</v>
      </c>
      <c r="B40" s="283"/>
      <c r="C40" s="283"/>
      <c r="D40" s="283"/>
      <c r="E40" s="284"/>
    </row>
    <row r="41" spans="1:5" x14ac:dyDescent="0.25">
      <c r="A41" s="251"/>
      <c r="B41" s="252"/>
      <c r="C41" s="247"/>
      <c r="D41" s="252"/>
      <c r="E41" s="253"/>
    </row>
    <row r="42" spans="1:5" x14ac:dyDescent="0.25">
      <c r="A42" s="251"/>
      <c r="B42" s="252"/>
      <c r="C42" s="252"/>
      <c r="D42" s="252"/>
      <c r="E42" s="253"/>
    </row>
    <row r="43" spans="1:5" x14ac:dyDescent="0.25">
      <c r="A43" s="282" t="s">
        <v>644</v>
      </c>
      <c r="B43" s="283"/>
      <c r="C43" s="283"/>
      <c r="D43" s="283"/>
      <c r="E43" s="284"/>
    </row>
    <row r="44" spans="1:5" x14ac:dyDescent="0.25">
      <c r="A44" s="282" t="s">
        <v>645</v>
      </c>
      <c r="B44" s="283"/>
      <c r="C44" s="283"/>
      <c r="D44" s="283"/>
      <c r="E44" s="284"/>
    </row>
    <row r="45" spans="1:5" x14ac:dyDescent="0.25">
      <c r="A45" s="251"/>
      <c r="B45" s="252"/>
      <c r="C45" s="252"/>
      <c r="D45" s="252"/>
      <c r="E45" s="253"/>
    </row>
    <row r="46" spans="1:5" x14ac:dyDescent="0.25">
      <c r="A46" s="251"/>
      <c r="B46" s="252"/>
      <c r="C46" s="252"/>
      <c r="D46" s="252"/>
      <c r="E46" s="253"/>
    </row>
    <row r="47" spans="1:5" x14ac:dyDescent="0.25">
      <c r="A47" s="282" t="s">
        <v>646</v>
      </c>
      <c r="B47" s="283"/>
      <c r="C47" s="283"/>
      <c r="D47" s="283"/>
      <c r="E47" s="284"/>
    </row>
    <row r="48" spans="1:5" x14ac:dyDescent="0.25">
      <c r="A48" s="251"/>
      <c r="B48" s="252"/>
      <c r="C48" s="252"/>
      <c r="D48" s="252"/>
      <c r="E48" s="253"/>
    </row>
    <row r="49" spans="1:5" x14ac:dyDescent="0.25">
      <c r="A49" s="251"/>
      <c r="B49" s="252"/>
      <c r="C49" s="252"/>
      <c r="D49" s="252"/>
      <c r="E49" s="253"/>
    </row>
    <row r="50" spans="1:5" x14ac:dyDescent="0.25">
      <c r="A50" s="282" t="s">
        <v>647</v>
      </c>
      <c r="B50" s="283"/>
      <c r="C50" s="283"/>
      <c r="D50" s="283"/>
      <c r="E50" s="284"/>
    </row>
    <row r="51" spans="1:5" x14ac:dyDescent="0.25">
      <c r="A51" s="251"/>
      <c r="B51" s="252"/>
      <c r="C51" s="252"/>
      <c r="D51" s="252"/>
      <c r="E51" s="253"/>
    </row>
    <row r="52" spans="1:5" ht="15.75" thickBot="1" x14ac:dyDescent="0.3">
      <c r="A52" s="257"/>
      <c r="B52" s="258"/>
      <c r="C52" s="258"/>
      <c r="D52" s="258"/>
      <c r="E52" s="259"/>
    </row>
    <row r="53" spans="1:5" ht="15.75" thickBot="1" x14ac:dyDescent="0.3">
      <c r="A53" s="237" t="s">
        <v>648</v>
      </c>
      <c r="B53" s="238">
        <f>B14+B15+B17+B18+B20+B21+B24+B25+B27+B28+B30+B31+B35+B36+B38+B39+B41+B42+B45+B46+B48+B49+B51+B52</f>
        <v>0</v>
      </c>
      <c r="C53" s="239"/>
      <c r="D53" s="239"/>
      <c r="E53" s="240"/>
    </row>
  </sheetData>
  <mergeCells count="7">
    <mergeCell ref="A8:E8"/>
    <mergeCell ref="C3:E3"/>
    <mergeCell ref="A9:A10"/>
    <mergeCell ref="B9:B10"/>
    <mergeCell ref="C9:C10"/>
    <mergeCell ref="D9:D10"/>
    <mergeCell ref="E9:E10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3"/>
  <sheetViews>
    <sheetView workbookViewId="0">
      <selection activeCell="J10" sqref="J10"/>
    </sheetView>
  </sheetViews>
  <sheetFormatPr defaultColWidth="9.140625" defaultRowHeight="15" x14ac:dyDescent="0.25"/>
  <cols>
    <col min="1" max="1" width="49.42578125" style="261" customWidth="1"/>
    <col min="2" max="2" width="19.42578125" style="261" customWidth="1"/>
    <col min="3" max="3" width="19.7109375" style="261" customWidth="1"/>
    <col min="4" max="16384" width="9.140625" style="261"/>
  </cols>
  <sheetData>
    <row r="1" spans="1:13" x14ac:dyDescent="0.25">
      <c r="C1" s="1343" t="s">
        <v>650</v>
      </c>
      <c r="D1" s="1343"/>
      <c r="E1" s="1343"/>
    </row>
    <row r="2" spans="1:13" ht="93" customHeight="1" x14ac:dyDescent="0.25">
      <c r="C2" s="1344" t="s">
        <v>493</v>
      </c>
      <c r="D2" s="1345"/>
      <c r="E2" s="1345"/>
    </row>
    <row r="3" spans="1:13" x14ac:dyDescent="0.25">
      <c r="A3" s="285" t="s">
        <v>301</v>
      </c>
    </row>
    <row r="4" spans="1:13" x14ac:dyDescent="0.25">
      <c r="A4" s="262" t="s">
        <v>309</v>
      </c>
    </row>
    <row r="5" spans="1:13" x14ac:dyDescent="0.25">
      <c r="A5" s="286" t="s">
        <v>295</v>
      </c>
    </row>
    <row r="7" spans="1:13" ht="89.25" customHeight="1" x14ac:dyDescent="0.25">
      <c r="A7" s="1346" t="s">
        <v>696</v>
      </c>
      <c r="B7" s="1346"/>
      <c r="C7" s="1346"/>
      <c r="D7" s="263"/>
    </row>
    <row r="8" spans="1:13" ht="15.75" thickBot="1" x14ac:dyDescent="0.3">
      <c r="A8" s="260"/>
      <c r="B8" s="260"/>
      <c r="C8" s="264"/>
      <c r="D8" s="264"/>
    </row>
    <row r="9" spans="1:13" ht="30.75" customHeight="1" thickBot="1" x14ac:dyDescent="0.3">
      <c r="A9" s="287" t="s">
        <v>559</v>
      </c>
      <c r="B9" s="303" t="s">
        <v>386</v>
      </c>
      <c r="C9" s="265" t="s">
        <v>387</v>
      </c>
      <c r="D9" s="264"/>
      <c r="K9" s="1343"/>
      <c r="L9" s="1343"/>
      <c r="M9" s="1343"/>
    </row>
    <row r="10" spans="1:13" ht="13.5" customHeight="1" x14ac:dyDescent="0.25">
      <c r="A10" s="288" t="s">
        <v>511</v>
      </c>
      <c r="B10" s="266"/>
      <c r="C10" s="266"/>
      <c r="D10" s="264"/>
      <c r="K10" s="1344"/>
      <c r="L10" s="1345"/>
      <c r="M10" s="1345"/>
    </row>
    <row r="11" spans="1:13" ht="13.5" customHeight="1" x14ac:dyDescent="0.25">
      <c r="A11" s="289" t="s">
        <v>512</v>
      </c>
      <c r="B11" s="267"/>
      <c r="C11" s="267"/>
      <c r="D11" s="264"/>
    </row>
    <row r="12" spans="1:13" ht="14.25" customHeight="1" thickBot="1" x14ac:dyDescent="0.3">
      <c r="A12" s="290" t="s">
        <v>513</v>
      </c>
      <c r="B12" s="268"/>
      <c r="C12" s="268"/>
      <c r="D12" s="264"/>
    </row>
    <row r="13" spans="1:13" ht="15.75" thickBot="1" x14ac:dyDescent="0.3">
      <c r="A13" s="287" t="s">
        <v>21</v>
      </c>
      <c r="B13" s="304">
        <f>SUM(B10:B12)</f>
        <v>0</v>
      </c>
      <c r="C13" s="269">
        <f>SUM(C10:C12)</f>
        <v>0</v>
      </c>
      <c r="D13" s="264"/>
    </row>
  </sheetData>
  <mergeCells count="5">
    <mergeCell ref="C1:E1"/>
    <mergeCell ref="C2:E2"/>
    <mergeCell ref="K9:M9"/>
    <mergeCell ref="K10:M10"/>
    <mergeCell ref="A7:C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76E84-B455-4BF9-8CE7-4095E1CB5D69}">
  <sheetPr>
    <pageSetUpPr fitToPage="1"/>
  </sheetPr>
  <dimension ref="A1:I143"/>
  <sheetViews>
    <sheetView zoomScaleNormal="100" workbookViewId="0">
      <selection activeCell="J14" sqref="J14"/>
    </sheetView>
  </sheetViews>
  <sheetFormatPr defaultColWidth="9.140625" defaultRowHeight="15" x14ac:dyDescent="0.25"/>
  <cols>
    <col min="1" max="1" width="35.7109375" style="458" customWidth="1"/>
    <col min="2" max="2" width="16.28515625" style="458" customWidth="1"/>
    <col min="3" max="3" width="16.28515625" style="459" customWidth="1"/>
    <col min="4" max="4" width="35.7109375" style="459" customWidth="1"/>
    <col min="5" max="6" width="16.28515625" style="459" customWidth="1"/>
    <col min="7" max="7" width="9.140625" style="458"/>
    <col min="8" max="8" width="13.85546875" style="458" bestFit="1" customWidth="1"/>
    <col min="9" max="256" width="9.140625" style="458"/>
    <col min="257" max="257" width="35.7109375" style="458" customWidth="1"/>
    <col min="258" max="259" width="16.28515625" style="458" customWidth="1"/>
    <col min="260" max="260" width="35.7109375" style="458" customWidth="1"/>
    <col min="261" max="262" width="16.28515625" style="458" customWidth="1"/>
    <col min="263" max="263" width="9.140625" style="458"/>
    <col min="264" max="264" width="13.85546875" style="458" bestFit="1" customWidth="1"/>
    <col min="265" max="512" width="9.140625" style="458"/>
    <col min="513" max="513" width="35.7109375" style="458" customWidth="1"/>
    <col min="514" max="515" width="16.28515625" style="458" customWidth="1"/>
    <col min="516" max="516" width="35.7109375" style="458" customWidth="1"/>
    <col min="517" max="518" width="16.28515625" style="458" customWidth="1"/>
    <col min="519" max="519" width="9.140625" style="458"/>
    <col min="520" max="520" width="13.85546875" style="458" bestFit="1" customWidth="1"/>
    <col min="521" max="768" width="9.140625" style="458"/>
    <col min="769" max="769" width="35.7109375" style="458" customWidth="1"/>
    <col min="770" max="771" width="16.28515625" style="458" customWidth="1"/>
    <col min="772" max="772" width="35.7109375" style="458" customWidth="1"/>
    <col min="773" max="774" width="16.28515625" style="458" customWidth="1"/>
    <col min="775" max="775" width="9.140625" style="458"/>
    <col min="776" max="776" width="13.85546875" style="458" bestFit="1" customWidth="1"/>
    <col min="777" max="1024" width="9.140625" style="458"/>
    <col min="1025" max="1025" width="35.7109375" style="458" customWidth="1"/>
    <col min="1026" max="1027" width="16.28515625" style="458" customWidth="1"/>
    <col min="1028" max="1028" width="35.7109375" style="458" customWidth="1"/>
    <col min="1029" max="1030" width="16.28515625" style="458" customWidth="1"/>
    <col min="1031" max="1031" width="9.140625" style="458"/>
    <col min="1032" max="1032" width="13.85546875" style="458" bestFit="1" customWidth="1"/>
    <col min="1033" max="1280" width="9.140625" style="458"/>
    <col min="1281" max="1281" width="35.7109375" style="458" customWidth="1"/>
    <col min="1282" max="1283" width="16.28515625" style="458" customWidth="1"/>
    <col min="1284" max="1284" width="35.7109375" style="458" customWidth="1"/>
    <col min="1285" max="1286" width="16.28515625" style="458" customWidth="1"/>
    <col min="1287" max="1287" width="9.140625" style="458"/>
    <col min="1288" max="1288" width="13.85546875" style="458" bestFit="1" customWidth="1"/>
    <col min="1289" max="1536" width="9.140625" style="458"/>
    <col min="1537" max="1537" width="35.7109375" style="458" customWidth="1"/>
    <col min="1538" max="1539" width="16.28515625" style="458" customWidth="1"/>
    <col min="1540" max="1540" width="35.7109375" style="458" customWidth="1"/>
    <col min="1541" max="1542" width="16.28515625" style="458" customWidth="1"/>
    <col min="1543" max="1543" width="9.140625" style="458"/>
    <col min="1544" max="1544" width="13.85546875" style="458" bestFit="1" customWidth="1"/>
    <col min="1545" max="1792" width="9.140625" style="458"/>
    <col min="1793" max="1793" width="35.7109375" style="458" customWidth="1"/>
    <col min="1794" max="1795" width="16.28515625" style="458" customWidth="1"/>
    <col min="1796" max="1796" width="35.7109375" style="458" customWidth="1"/>
    <col min="1797" max="1798" width="16.28515625" style="458" customWidth="1"/>
    <col min="1799" max="1799" width="9.140625" style="458"/>
    <col min="1800" max="1800" width="13.85546875" style="458" bestFit="1" customWidth="1"/>
    <col min="1801" max="2048" width="9.140625" style="458"/>
    <col min="2049" max="2049" width="35.7109375" style="458" customWidth="1"/>
    <col min="2050" max="2051" width="16.28515625" style="458" customWidth="1"/>
    <col min="2052" max="2052" width="35.7109375" style="458" customWidth="1"/>
    <col min="2053" max="2054" width="16.28515625" style="458" customWidth="1"/>
    <col min="2055" max="2055" width="9.140625" style="458"/>
    <col min="2056" max="2056" width="13.85546875" style="458" bestFit="1" customWidth="1"/>
    <col min="2057" max="2304" width="9.140625" style="458"/>
    <col min="2305" max="2305" width="35.7109375" style="458" customWidth="1"/>
    <col min="2306" max="2307" width="16.28515625" style="458" customWidth="1"/>
    <col min="2308" max="2308" width="35.7109375" style="458" customWidth="1"/>
    <col min="2309" max="2310" width="16.28515625" style="458" customWidth="1"/>
    <col min="2311" max="2311" width="9.140625" style="458"/>
    <col min="2312" max="2312" width="13.85546875" style="458" bestFit="1" customWidth="1"/>
    <col min="2313" max="2560" width="9.140625" style="458"/>
    <col min="2561" max="2561" width="35.7109375" style="458" customWidth="1"/>
    <col min="2562" max="2563" width="16.28515625" style="458" customWidth="1"/>
    <col min="2564" max="2564" width="35.7109375" style="458" customWidth="1"/>
    <col min="2565" max="2566" width="16.28515625" style="458" customWidth="1"/>
    <col min="2567" max="2567" width="9.140625" style="458"/>
    <col min="2568" max="2568" width="13.85546875" style="458" bestFit="1" customWidth="1"/>
    <col min="2569" max="2816" width="9.140625" style="458"/>
    <col min="2817" max="2817" width="35.7109375" style="458" customWidth="1"/>
    <col min="2818" max="2819" width="16.28515625" style="458" customWidth="1"/>
    <col min="2820" max="2820" width="35.7109375" style="458" customWidth="1"/>
    <col min="2821" max="2822" width="16.28515625" style="458" customWidth="1"/>
    <col min="2823" max="2823" width="9.140625" style="458"/>
    <col min="2824" max="2824" width="13.85546875" style="458" bestFit="1" customWidth="1"/>
    <col min="2825" max="3072" width="9.140625" style="458"/>
    <col min="3073" max="3073" width="35.7109375" style="458" customWidth="1"/>
    <col min="3074" max="3075" width="16.28515625" style="458" customWidth="1"/>
    <col min="3076" max="3076" width="35.7109375" style="458" customWidth="1"/>
    <col min="3077" max="3078" width="16.28515625" style="458" customWidth="1"/>
    <col min="3079" max="3079" width="9.140625" style="458"/>
    <col min="3080" max="3080" width="13.85546875" style="458" bestFit="1" customWidth="1"/>
    <col min="3081" max="3328" width="9.140625" style="458"/>
    <col min="3329" max="3329" width="35.7109375" style="458" customWidth="1"/>
    <col min="3330" max="3331" width="16.28515625" style="458" customWidth="1"/>
    <col min="3332" max="3332" width="35.7109375" style="458" customWidth="1"/>
    <col min="3333" max="3334" width="16.28515625" style="458" customWidth="1"/>
    <col min="3335" max="3335" width="9.140625" style="458"/>
    <col min="3336" max="3336" width="13.85546875" style="458" bestFit="1" customWidth="1"/>
    <col min="3337" max="3584" width="9.140625" style="458"/>
    <col min="3585" max="3585" width="35.7109375" style="458" customWidth="1"/>
    <col min="3586" max="3587" width="16.28515625" style="458" customWidth="1"/>
    <col min="3588" max="3588" width="35.7109375" style="458" customWidth="1"/>
    <col min="3589" max="3590" width="16.28515625" style="458" customWidth="1"/>
    <col min="3591" max="3591" width="9.140625" style="458"/>
    <col min="3592" max="3592" width="13.85546875" style="458" bestFit="1" customWidth="1"/>
    <col min="3593" max="3840" width="9.140625" style="458"/>
    <col min="3841" max="3841" width="35.7109375" style="458" customWidth="1"/>
    <col min="3842" max="3843" width="16.28515625" style="458" customWidth="1"/>
    <col min="3844" max="3844" width="35.7109375" style="458" customWidth="1"/>
    <col min="3845" max="3846" width="16.28515625" style="458" customWidth="1"/>
    <col min="3847" max="3847" width="9.140625" style="458"/>
    <col min="3848" max="3848" width="13.85546875" style="458" bestFit="1" customWidth="1"/>
    <col min="3849" max="4096" width="9.140625" style="458"/>
    <col min="4097" max="4097" width="35.7109375" style="458" customWidth="1"/>
    <col min="4098" max="4099" width="16.28515625" style="458" customWidth="1"/>
    <col min="4100" max="4100" width="35.7109375" style="458" customWidth="1"/>
    <col min="4101" max="4102" width="16.28515625" style="458" customWidth="1"/>
    <col min="4103" max="4103" width="9.140625" style="458"/>
    <col min="4104" max="4104" width="13.85546875" style="458" bestFit="1" customWidth="1"/>
    <col min="4105" max="4352" width="9.140625" style="458"/>
    <col min="4353" max="4353" width="35.7109375" style="458" customWidth="1"/>
    <col min="4354" max="4355" width="16.28515625" style="458" customWidth="1"/>
    <col min="4356" max="4356" width="35.7109375" style="458" customWidth="1"/>
    <col min="4357" max="4358" width="16.28515625" style="458" customWidth="1"/>
    <col min="4359" max="4359" width="9.140625" style="458"/>
    <col min="4360" max="4360" width="13.85546875" style="458" bestFit="1" customWidth="1"/>
    <col min="4361" max="4608" width="9.140625" style="458"/>
    <col min="4609" max="4609" width="35.7109375" style="458" customWidth="1"/>
    <col min="4610" max="4611" width="16.28515625" style="458" customWidth="1"/>
    <col min="4612" max="4612" width="35.7109375" style="458" customWidth="1"/>
    <col min="4613" max="4614" width="16.28515625" style="458" customWidth="1"/>
    <col min="4615" max="4615" width="9.140625" style="458"/>
    <col min="4616" max="4616" width="13.85546875" style="458" bestFit="1" customWidth="1"/>
    <col min="4617" max="4864" width="9.140625" style="458"/>
    <col min="4865" max="4865" width="35.7109375" style="458" customWidth="1"/>
    <col min="4866" max="4867" width="16.28515625" style="458" customWidth="1"/>
    <col min="4868" max="4868" width="35.7109375" style="458" customWidth="1"/>
    <col min="4869" max="4870" width="16.28515625" style="458" customWidth="1"/>
    <col min="4871" max="4871" width="9.140625" style="458"/>
    <col min="4872" max="4872" width="13.85546875" style="458" bestFit="1" customWidth="1"/>
    <col min="4873" max="5120" width="9.140625" style="458"/>
    <col min="5121" max="5121" width="35.7109375" style="458" customWidth="1"/>
    <col min="5122" max="5123" width="16.28515625" style="458" customWidth="1"/>
    <col min="5124" max="5124" width="35.7109375" style="458" customWidth="1"/>
    <col min="5125" max="5126" width="16.28515625" style="458" customWidth="1"/>
    <col min="5127" max="5127" width="9.140625" style="458"/>
    <col min="5128" max="5128" width="13.85546875" style="458" bestFit="1" customWidth="1"/>
    <col min="5129" max="5376" width="9.140625" style="458"/>
    <col min="5377" max="5377" width="35.7109375" style="458" customWidth="1"/>
    <col min="5378" max="5379" width="16.28515625" style="458" customWidth="1"/>
    <col min="5380" max="5380" width="35.7109375" style="458" customWidth="1"/>
    <col min="5381" max="5382" width="16.28515625" style="458" customWidth="1"/>
    <col min="5383" max="5383" width="9.140625" style="458"/>
    <col min="5384" max="5384" width="13.85546875" style="458" bestFit="1" customWidth="1"/>
    <col min="5385" max="5632" width="9.140625" style="458"/>
    <col min="5633" max="5633" width="35.7109375" style="458" customWidth="1"/>
    <col min="5634" max="5635" width="16.28515625" style="458" customWidth="1"/>
    <col min="5636" max="5636" width="35.7109375" style="458" customWidth="1"/>
    <col min="5637" max="5638" width="16.28515625" style="458" customWidth="1"/>
    <col min="5639" max="5639" width="9.140625" style="458"/>
    <col min="5640" max="5640" width="13.85546875" style="458" bestFit="1" customWidth="1"/>
    <col min="5641" max="5888" width="9.140625" style="458"/>
    <col min="5889" max="5889" width="35.7109375" style="458" customWidth="1"/>
    <col min="5890" max="5891" width="16.28515625" style="458" customWidth="1"/>
    <col min="5892" max="5892" width="35.7109375" style="458" customWidth="1"/>
    <col min="5893" max="5894" width="16.28515625" style="458" customWidth="1"/>
    <col min="5895" max="5895" width="9.140625" style="458"/>
    <col min="5896" max="5896" width="13.85546875" style="458" bestFit="1" customWidth="1"/>
    <col min="5897" max="6144" width="9.140625" style="458"/>
    <col min="6145" max="6145" width="35.7109375" style="458" customWidth="1"/>
    <col min="6146" max="6147" width="16.28515625" style="458" customWidth="1"/>
    <col min="6148" max="6148" width="35.7109375" style="458" customWidth="1"/>
    <col min="6149" max="6150" width="16.28515625" style="458" customWidth="1"/>
    <col min="6151" max="6151" width="9.140625" style="458"/>
    <col min="6152" max="6152" width="13.85546875" style="458" bestFit="1" customWidth="1"/>
    <col min="6153" max="6400" width="9.140625" style="458"/>
    <col min="6401" max="6401" width="35.7109375" style="458" customWidth="1"/>
    <col min="6402" max="6403" width="16.28515625" style="458" customWidth="1"/>
    <col min="6404" max="6404" width="35.7109375" style="458" customWidth="1"/>
    <col min="6405" max="6406" width="16.28515625" style="458" customWidth="1"/>
    <col min="6407" max="6407" width="9.140625" style="458"/>
    <col min="6408" max="6408" width="13.85546875" style="458" bestFit="1" customWidth="1"/>
    <col min="6409" max="6656" width="9.140625" style="458"/>
    <col min="6657" max="6657" width="35.7109375" style="458" customWidth="1"/>
    <col min="6658" max="6659" width="16.28515625" style="458" customWidth="1"/>
    <col min="6660" max="6660" width="35.7109375" style="458" customWidth="1"/>
    <col min="6661" max="6662" width="16.28515625" style="458" customWidth="1"/>
    <col min="6663" max="6663" width="9.140625" style="458"/>
    <col min="6664" max="6664" width="13.85546875" style="458" bestFit="1" customWidth="1"/>
    <col min="6665" max="6912" width="9.140625" style="458"/>
    <col min="6913" max="6913" width="35.7109375" style="458" customWidth="1"/>
    <col min="6914" max="6915" width="16.28515625" style="458" customWidth="1"/>
    <col min="6916" max="6916" width="35.7109375" style="458" customWidth="1"/>
    <col min="6917" max="6918" width="16.28515625" style="458" customWidth="1"/>
    <col min="6919" max="6919" width="9.140625" style="458"/>
    <col min="6920" max="6920" width="13.85546875" style="458" bestFit="1" customWidth="1"/>
    <col min="6921" max="7168" width="9.140625" style="458"/>
    <col min="7169" max="7169" width="35.7109375" style="458" customWidth="1"/>
    <col min="7170" max="7171" width="16.28515625" style="458" customWidth="1"/>
    <col min="7172" max="7172" width="35.7109375" style="458" customWidth="1"/>
    <col min="7173" max="7174" width="16.28515625" style="458" customWidth="1"/>
    <col min="7175" max="7175" width="9.140625" style="458"/>
    <col min="7176" max="7176" width="13.85546875" style="458" bestFit="1" customWidth="1"/>
    <col min="7177" max="7424" width="9.140625" style="458"/>
    <col min="7425" max="7425" width="35.7109375" style="458" customWidth="1"/>
    <col min="7426" max="7427" width="16.28515625" style="458" customWidth="1"/>
    <col min="7428" max="7428" width="35.7109375" style="458" customWidth="1"/>
    <col min="7429" max="7430" width="16.28515625" style="458" customWidth="1"/>
    <col min="7431" max="7431" width="9.140625" style="458"/>
    <col min="7432" max="7432" width="13.85546875" style="458" bestFit="1" customWidth="1"/>
    <col min="7433" max="7680" width="9.140625" style="458"/>
    <col min="7681" max="7681" width="35.7109375" style="458" customWidth="1"/>
    <col min="7682" max="7683" width="16.28515625" style="458" customWidth="1"/>
    <col min="7684" max="7684" width="35.7109375" style="458" customWidth="1"/>
    <col min="7685" max="7686" width="16.28515625" style="458" customWidth="1"/>
    <col min="7687" max="7687" width="9.140625" style="458"/>
    <col min="7688" max="7688" width="13.85546875" style="458" bestFit="1" customWidth="1"/>
    <col min="7689" max="7936" width="9.140625" style="458"/>
    <col min="7937" max="7937" width="35.7109375" style="458" customWidth="1"/>
    <col min="7938" max="7939" width="16.28515625" style="458" customWidth="1"/>
    <col min="7940" max="7940" width="35.7109375" style="458" customWidth="1"/>
    <col min="7941" max="7942" width="16.28515625" style="458" customWidth="1"/>
    <col min="7943" max="7943" width="9.140625" style="458"/>
    <col min="7944" max="7944" width="13.85546875" style="458" bestFit="1" customWidth="1"/>
    <col min="7945" max="8192" width="9.140625" style="458"/>
    <col min="8193" max="8193" width="35.7109375" style="458" customWidth="1"/>
    <col min="8194" max="8195" width="16.28515625" style="458" customWidth="1"/>
    <col min="8196" max="8196" width="35.7109375" style="458" customWidth="1"/>
    <col min="8197" max="8198" width="16.28515625" style="458" customWidth="1"/>
    <col min="8199" max="8199" width="9.140625" style="458"/>
    <col min="8200" max="8200" width="13.85546875" style="458" bestFit="1" customWidth="1"/>
    <col min="8201" max="8448" width="9.140625" style="458"/>
    <col min="8449" max="8449" width="35.7109375" style="458" customWidth="1"/>
    <col min="8450" max="8451" width="16.28515625" style="458" customWidth="1"/>
    <col min="8452" max="8452" width="35.7109375" style="458" customWidth="1"/>
    <col min="8453" max="8454" width="16.28515625" style="458" customWidth="1"/>
    <col min="8455" max="8455" width="9.140625" style="458"/>
    <col min="8456" max="8456" width="13.85546875" style="458" bestFit="1" customWidth="1"/>
    <col min="8457" max="8704" width="9.140625" style="458"/>
    <col min="8705" max="8705" width="35.7109375" style="458" customWidth="1"/>
    <col min="8706" max="8707" width="16.28515625" style="458" customWidth="1"/>
    <col min="8708" max="8708" width="35.7109375" style="458" customWidth="1"/>
    <col min="8709" max="8710" width="16.28515625" style="458" customWidth="1"/>
    <col min="8711" max="8711" width="9.140625" style="458"/>
    <col min="8712" max="8712" width="13.85546875" style="458" bestFit="1" customWidth="1"/>
    <col min="8713" max="8960" width="9.140625" style="458"/>
    <col min="8961" max="8961" width="35.7109375" style="458" customWidth="1"/>
    <col min="8962" max="8963" width="16.28515625" style="458" customWidth="1"/>
    <col min="8964" max="8964" width="35.7109375" style="458" customWidth="1"/>
    <col min="8965" max="8966" width="16.28515625" style="458" customWidth="1"/>
    <col min="8967" max="8967" width="9.140625" style="458"/>
    <col min="8968" max="8968" width="13.85546875" style="458" bestFit="1" customWidth="1"/>
    <col min="8969" max="9216" width="9.140625" style="458"/>
    <col min="9217" max="9217" width="35.7109375" style="458" customWidth="1"/>
    <col min="9218" max="9219" width="16.28515625" style="458" customWidth="1"/>
    <col min="9220" max="9220" width="35.7109375" style="458" customWidth="1"/>
    <col min="9221" max="9222" width="16.28515625" style="458" customWidth="1"/>
    <col min="9223" max="9223" width="9.140625" style="458"/>
    <col min="9224" max="9224" width="13.85546875" style="458" bestFit="1" customWidth="1"/>
    <col min="9225" max="9472" width="9.140625" style="458"/>
    <col min="9473" max="9473" width="35.7109375" style="458" customWidth="1"/>
    <col min="9474" max="9475" width="16.28515625" style="458" customWidth="1"/>
    <col min="9476" max="9476" width="35.7109375" style="458" customWidth="1"/>
    <col min="9477" max="9478" width="16.28515625" style="458" customWidth="1"/>
    <col min="9479" max="9479" width="9.140625" style="458"/>
    <col min="9480" max="9480" width="13.85546875" style="458" bestFit="1" customWidth="1"/>
    <col min="9481" max="9728" width="9.140625" style="458"/>
    <col min="9729" max="9729" width="35.7109375" style="458" customWidth="1"/>
    <col min="9730" max="9731" width="16.28515625" style="458" customWidth="1"/>
    <col min="9732" max="9732" width="35.7109375" style="458" customWidth="1"/>
    <col min="9733" max="9734" width="16.28515625" style="458" customWidth="1"/>
    <col min="9735" max="9735" width="9.140625" style="458"/>
    <col min="9736" max="9736" width="13.85546875" style="458" bestFit="1" customWidth="1"/>
    <col min="9737" max="9984" width="9.140625" style="458"/>
    <col min="9985" max="9985" width="35.7109375" style="458" customWidth="1"/>
    <col min="9986" max="9987" width="16.28515625" style="458" customWidth="1"/>
    <col min="9988" max="9988" width="35.7109375" style="458" customWidth="1"/>
    <col min="9989" max="9990" width="16.28515625" style="458" customWidth="1"/>
    <col min="9991" max="9991" width="9.140625" style="458"/>
    <col min="9992" max="9992" width="13.85546875" style="458" bestFit="1" customWidth="1"/>
    <col min="9993" max="10240" width="9.140625" style="458"/>
    <col min="10241" max="10241" width="35.7109375" style="458" customWidth="1"/>
    <col min="10242" max="10243" width="16.28515625" style="458" customWidth="1"/>
    <col min="10244" max="10244" width="35.7109375" style="458" customWidth="1"/>
    <col min="10245" max="10246" width="16.28515625" style="458" customWidth="1"/>
    <col min="10247" max="10247" width="9.140625" style="458"/>
    <col min="10248" max="10248" width="13.85546875" style="458" bestFit="1" customWidth="1"/>
    <col min="10249" max="10496" width="9.140625" style="458"/>
    <col min="10497" max="10497" width="35.7109375" style="458" customWidth="1"/>
    <col min="10498" max="10499" width="16.28515625" style="458" customWidth="1"/>
    <col min="10500" max="10500" width="35.7109375" style="458" customWidth="1"/>
    <col min="10501" max="10502" width="16.28515625" style="458" customWidth="1"/>
    <col min="10503" max="10503" width="9.140625" style="458"/>
    <col min="10504" max="10504" width="13.85546875" style="458" bestFit="1" customWidth="1"/>
    <col min="10505" max="10752" width="9.140625" style="458"/>
    <col min="10753" max="10753" width="35.7109375" style="458" customWidth="1"/>
    <col min="10754" max="10755" width="16.28515625" style="458" customWidth="1"/>
    <col min="10756" max="10756" width="35.7109375" style="458" customWidth="1"/>
    <col min="10757" max="10758" width="16.28515625" style="458" customWidth="1"/>
    <col min="10759" max="10759" width="9.140625" style="458"/>
    <col min="10760" max="10760" width="13.85546875" style="458" bestFit="1" customWidth="1"/>
    <col min="10761" max="11008" width="9.140625" style="458"/>
    <col min="11009" max="11009" width="35.7109375" style="458" customWidth="1"/>
    <col min="11010" max="11011" width="16.28515625" style="458" customWidth="1"/>
    <col min="11012" max="11012" width="35.7109375" style="458" customWidth="1"/>
    <col min="11013" max="11014" width="16.28515625" style="458" customWidth="1"/>
    <col min="11015" max="11015" width="9.140625" style="458"/>
    <col min="11016" max="11016" width="13.85546875" style="458" bestFit="1" customWidth="1"/>
    <col min="11017" max="11264" width="9.140625" style="458"/>
    <col min="11265" max="11265" width="35.7109375" style="458" customWidth="1"/>
    <col min="11266" max="11267" width="16.28515625" style="458" customWidth="1"/>
    <col min="11268" max="11268" width="35.7109375" style="458" customWidth="1"/>
    <col min="11269" max="11270" width="16.28515625" style="458" customWidth="1"/>
    <col min="11271" max="11271" width="9.140625" style="458"/>
    <col min="11272" max="11272" width="13.85546875" style="458" bestFit="1" customWidth="1"/>
    <col min="11273" max="11520" width="9.140625" style="458"/>
    <col min="11521" max="11521" width="35.7109375" style="458" customWidth="1"/>
    <col min="11522" max="11523" width="16.28515625" style="458" customWidth="1"/>
    <col min="11524" max="11524" width="35.7109375" style="458" customWidth="1"/>
    <col min="11525" max="11526" width="16.28515625" style="458" customWidth="1"/>
    <col min="11527" max="11527" width="9.140625" style="458"/>
    <col min="11528" max="11528" width="13.85546875" style="458" bestFit="1" customWidth="1"/>
    <col min="11529" max="11776" width="9.140625" style="458"/>
    <col min="11777" max="11777" width="35.7109375" style="458" customWidth="1"/>
    <col min="11778" max="11779" width="16.28515625" style="458" customWidth="1"/>
    <col min="11780" max="11780" width="35.7109375" style="458" customWidth="1"/>
    <col min="11781" max="11782" width="16.28515625" style="458" customWidth="1"/>
    <col min="11783" max="11783" width="9.140625" style="458"/>
    <col min="11784" max="11784" width="13.85546875" style="458" bestFit="1" customWidth="1"/>
    <col min="11785" max="12032" width="9.140625" style="458"/>
    <col min="12033" max="12033" width="35.7109375" style="458" customWidth="1"/>
    <col min="12034" max="12035" width="16.28515625" style="458" customWidth="1"/>
    <col min="12036" max="12036" width="35.7109375" style="458" customWidth="1"/>
    <col min="12037" max="12038" width="16.28515625" style="458" customWidth="1"/>
    <col min="12039" max="12039" width="9.140625" style="458"/>
    <col min="12040" max="12040" width="13.85546875" style="458" bestFit="1" customWidth="1"/>
    <col min="12041" max="12288" width="9.140625" style="458"/>
    <col min="12289" max="12289" width="35.7109375" style="458" customWidth="1"/>
    <col min="12290" max="12291" width="16.28515625" style="458" customWidth="1"/>
    <col min="12292" max="12292" width="35.7109375" style="458" customWidth="1"/>
    <col min="12293" max="12294" width="16.28515625" style="458" customWidth="1"/>
    <col min="12295" max="12295" width="9.140625" style="458"/>
    <col min="12296" max="12296" width="13.85546875" style="458" bestFit="1" customWidth="1"/>
    <col min="12297" max="12544" width="9.140625" style="458"/>
    <col min="12545" max="12545" width="35.7109375" style="458" customWidth="1"/>
    <col min="12546" max="12547" width="16.28515625" style="458" customWidth="1"/>
    <col min="12548" max="12548" width="35.7109375" style="458" customWidth="1"/>
    <col min="12549" max="12550" width="16.28515625" style="458" customWidth="1"/>
    <col min="12551" max="12551" width="9.140625" style="458"/>
    <col min="12552" max="12552" width="13.85546875" style="458" bestFit="1" customWidth="1"/>
    <col min="12553" max="12800" width="9.140625" style="458"/>
    <col min="12801" max="12801" width="35.7109375" style="458" customWidth="1"/>
    <col min="12802" max="12803" width="16.28515625" style="458" customWidth="1"/>
    <col min="12804" max="12804" width="35.7109375" style="458" customWidth="1"/>
    <col min="12805" max="12806" width="16.28515625" style="458" customWidth="1"/>
    <col min="12807" max="12807" width="9.140625" style="458"/>
    <col min="12808" max="12808" width="13.85546875" style="458" bestFit="1" customWidth="1"/>
    <col min="12809" max="13056" width="9.140625" style="458"/>
    <col min="13057" max="13057" width="35.7109375" style="458" customWidth="1"/>
    <col min="13058" max="13059" width="16.28515625" style="458" customWidth="1"/>
    <col min="13060" max="13060" width="35.7109375" style="458" customWidth="1"/>
    <col min="13061" max="13062" width="16.28515625" style="458" customWidth="1"/>
    <col min="13063" max="13063" width="9.140625" style="458"/>
    <col min="13064" max="13064" width="13.85546875" style="458" bestFit="1" customWidth="1"/>
    <col min="13065" max="13312" width="9.140625" style="458"/>
    <col min="13313" max="13313" width="35.7109375" style="458" customWidth="1"/>
    <col min="13314" max="13315" width="16.28515625" style="458" customWidth="1"/>
    <col min="13316" max="13316" width="35.7109375" style="458" customWidth="1"/>
    <col min="13317" max="13318" width="16.28515625" style="458" customWidth="1"/>
    <col min="13319" max="13319" width="9.140625" style="458"/>
    <col min="13320" max="13320" width="13.85546875" style="458" bestFit="1" customWidth="1"/>
    <col min="13321" max="13568" width="9.140625" style="458"/>
    <col min="13569" max="13569" width="35.7109375" style="458" customWidth="1"/>
    <col min="13570" max="13571" width="16.28515625" style="458" customWidth="1"/>
    <col min="13572" max="13572" width="35.7109375" style="458" customWidth="1"/>
    <col min="13573" max="13574" width="16.28515625" style="458" customWidth="1"/>
    <col min="13575" max="13575" width="9.140625" style="458"/>
    <col min="13576" max="13576" width="13.85546875" style="458" bestFit="1" customWidth="1"/>
    <col min="13577" max="13824" width="9.140625" style="458"/>
    <col min="13825" max="13825" width="35.7109375" style="458" customWidth="1"/>
    <col min="13826" max="13827" width="16.28515625" style="458" customWidth="1"/>
    <col min="13828" max="13828" width="35.7109375" style="458" customWidth="1"/>
    <col min="13829" max="13830" width="16.28515625" style="458" customWidth="1"/>
    <col min="13831" max="13831" width="9.140625" style="458"/>
    <col min="13832" max="13832" width="13.85546875" style="458" bestFit="1" customWidth="1"/>
    <col min="13833" max="14080" width="9.140625" style="458"/>
    <col min="14081" max="14081" width="35.7109375" style="458" customWidth="1"/>
    <col min="14082" max="14083" width="16.28515625" style="458" customWidth="1"/>
    <col min="14084" max="14084" width="35.7109375" style="458" customWidth="1"/>
    <col min="14085" max="14086" width="16.28515625" style="458" customWidth="1"/>
    <col min="14087" max="14087" width="9.140625" style="458"/>
    <col min="14088" max="14088" width="13.85546875" style="458" bestFit="1" customWidth="1"/>
    <col min="14089" max="14336" width="9.140625" style="458"/>
    <col min="14337" max="14337" width="35.7109375" style="458" customWidth="1"/>
    <col min="14338" max="14339" width="16.28515625" style="458" customWidth="1"/>
    <col min="14340" max="14340" width="35.7109375" style="458" customWidth="1"/>
    <col min="14341" max="14342" width="16.28515625" style="458" customWidth="1"/>
    <col min="14343" max="14343" width="9.140625" style="458"/>
    <col min="14344" max="14344" width="13.85546875" style="458" bestFit="1" customWidth="1"/>
    <col min="14345" max="14592" width="9.140625" style="458"/>
    <col min="14593" max="14593" width="35.7109375" style="458" customWidth="1"/>
    <col min="14594" max="14595" width="16.28515625" style="458" customWidth="1"/>
    <col min="14596" max="14596" width="35.7109375" style="458" customWidth="1"/>
    <col min="14597" max="14598" width="16.28515625" style="458" customWidth="1"/>
    <col min="14599" max="14599" width="9.140625" style="458"/>
    <col min="14600" max="14600" width="13.85546875" style="458" bestFit="1" customWidth="1"/>
    <col min="14601" max="14848" width="9.140625" style="458"/>
    <col min="14849" max="14849" width="35.7109375" style="458" customWidth="1"/>
    <col min="14850" max="14851" width="16.28515625" style="458" customWidth="1"/>
    <col min="14852" max="14852" width="35.7109375" style="458" customWidth="1"/>
    <col min="14853" max="14854" width="16.28515625" style="458" customWidth="1"/>
    <col min="14855" max="14855" width="9.140625" style="458"/>
    <col min="14856" max="14856" width="13.85546875" style="458" bestFit="1" customWidth="1"/>
    <col min="14857" max="15104" width="9.140625" style="458"/>
    <col min="15105" max="15105" width="35.7109375" style="458" customWidth="1"/>
    <col min="15106" max="15107" width="16.28515625" style="458" customWidth="1"/>
    <col min="15108" max="15108" width="35.7109375" style="458" customWidth="1"/>
    <col min="15109" max="15110" width="16.28515625" style="458" customWidth="1"/>
    <col min="15111" max="15111" width="9.140625" style="458"/>
    <col min="15112" max="15112" width="13.85546875" style="458" bestFit="1" customWidth="1"/>
    <col min="15113" max="15360" width="9.140625" style="458"/>
    <col min="15361" max="15361" width="35.7109375" style="458" customWidth="1"/>
    <col min="15362" max="15363" width="16.28515625" style="458" customWidth="1"/>
    <col min="15364" max="15364" width="35.7109375" style="458" customWidth="1"/>
    <col min="15365" max="15366" width="16.28515625" style="458" customWidth="1"/>
    <col min="15367" max="15367" width="9.140625" style="458"/>
    <col min="15368" max="15368" width="13.85546875" style="458" bestFit="1" customWidth="1"/>
    <col min="15369" max="15616" width="9.140625" style="458"/>
    <col min="15617" max="15617" width="35.7109375" style="458" customWidth="1"/>
    <col min="15618" max="15619" width="16.28515625" style="458" customWidth="1"/>
    <col min="15620" max="15620" width="35.7109375" style="458" customWidth="1"/>
    <col min="15621" max="15622" width="16.28515625" style="458" customWidth="1"/>
    <col min="15623" max="15623" width="9.140625" style="458"/>
    <col min="15624" max="15624" width="13.85546875" style="458" bestFit="1" customWidth="1"/>
    <col min="15625" max="15872" width="9.140625" style="458"/>
    <col min="15873" max="15873" width="35.7109375" style="458" customWidth="1"/>
    <col min="15874" max="15875" width="16.28515625" style="458" customWidth="1"/>
    <col min="15876" max="15876" width="35.7109375" style="458" customWidth="1"/>
    <col min="15877" max="15878" width="16.28515625" style="458" customWidth="1"/>
    <col min="15879" max="15879" width="9.140625" style="458"/>
    <col min="15880" max="15880" width="13.85546875" style="458" bestFit="1" customWidth="1"/>
    <col min="15881" max="16128" width="9.140625" style="458"/>
    <col min="16129" max="16129" width="35.7109375" style="458" customWidth="1"/>
    <col min="16130" max="16131" width="16.28515625" style="458" customWidth="1"/>
    <col min="16132" max="16132" width="35.7109375" style="458" customWidth="1"/>
    <col min="16133" max="16134" width="16.28515625" style="458" customWidth="1"/>
    <col min="16135" max="16135" width="9.140625" style="458"/>
    <col min="16136" max="16136" width="13.85546875" style="458" bestFit="1" customWidth="1"/>
    <col min="16137" max="16384" width="9.140625" style="458"/>
  </cols>
  <sheetData>
    <row r="1" spans="1:7" x14ac:dyDescent="0.25">
      <c r="A1" s="457" t="s">
        <v>698</v>
      </c>
    </row>
    <row r="2" spans="1:7" ht="15.75" thickBot="1" x14ac:dyDescent="0.3">
      <c r="E2" s="460"/>
    </row>
    <row r="3" spans="1:7" x14ac:dyDescent="0.25">
      <c r="A3" s="461" t="s">
        <v>699</v>
      </c>
      <c r="B3" s="462"/>
      <c r="C3" s="899" t="s">
        <v>700</v>
      </c>
      <c r="D3" s="899"/>
      <c r="E3" s="463" t="s">
        <v>701</v>
      </c>
      <c r="F3" s="464"/>
    </row>
    <row r="4" spans="1:7" x14ac:dyDescent="0.25">
      <c r="A4" s="465" t="s">
        <v>702</v>
      </c>
      <c r="B4" s="466"/>
      <c r="C4" s="900" t="s">
        <v>703</v>
      </c>
      <c r="D4" s="900"/>
      <c r="E4" s="467" t="s">
        <v>704</v>
      </c>
      <c r="F4" s="468"/>
    </row>
    <row r="5" spans="1:7" x14ac:dyDescent="0.25">
      <c r="A5" s="469"/>
      <c r="B5" s="470"/>
      <c r="C5" s="901" t="s">
        <v>705</v>
      </c>
      <c r="D5" s="901"/>
      <c r="E5" s="467" t="s">
        <v>709</v>
      </c>
      <c r="F5" s="468"/>
    </row>
    <row r="6" spans="1:7" x14ac:dyDescent="0.25">
      <c r="A6" s="469" t="s">
        <v>707</v>
      </c>
      <c r="B6" s="470"/>
      <c r="C6" s="901" t="s">
        <v>708</v>
      </c>
      <c r="D6" s="901"/>
      <c r="E6" s="467" t="s">
        <v>706</v>
      </c>
      <c r="F6" s="468"/>
    </row>
    <row r="7" spans="1:7" x14ac:dyDescent="0.25">
      <c r="A7" s="472" t="s">
        <v>712</v>
      </c>
      <c r="B7" s="470"/>
      <c r="C7" s="902" t="s">
        <v>711</v>
      </c>
      <c r="D7" s="902"/>
      <c r="E7" s="467"/>
      <c r="F7" s="471"/>
    </row>
    <row r="8" spans="1:7" x14ac:dyDescent="0.25">
      <c r="A8" s="472" t="s">
        <v>710</v>
      </c>
      <c r="B8" s="473"/>
      <c r="C8" s="900" t="s">
        <v>713</v>
      </c>
      <c r="D8" s="900"/>
      <c r="E8" s="474" t="s">
        <v>714</v>
      </c>
      <c r="F8" s="475"/>
    </row>
    <row r="9" spans="1:7" x14ac:dyDescent="0.25">
      <c r="A9" s="465" t="s">
        <v>715</v>
      </c>
      <c r="B9" s="466"/>
      <c r="C9" s="476"/>
      <c r="D9" s="476"/>
      <c r="E9" s="474"/>
      <c r="F9" s="475"/>
    </row>
    <row r="10" spans="1:7" ht="15.75" thickBot="1" x14ac:dyDescent="0.3">
      <c r="A10" s="477" t="s">
        <v>716</v>
      </c>
      <c r="B10" s="478"/>
      <c r="C10" s="896" t="s">
        <v>924</v>
      </c>
      <c r="D10" s="896"/>
      <c r="E10" s="479"/>
      <c r="F10" s="480"/>
    </row>
    <row r="11" spans="1:7" ht="13.5" customHeight="1" thickBot="1" x14ac:dyDescent="0.3">
      <c r="A11" s="465"/>
      <c r="B11" s="481"/>
      <c r="C11" s="476"/>
      <c r="D11" s="476"/>
      <c r="E11" s="476"/>
      <c r="F11" s="475"/>
    </row>
    <row r="12" spans="1:7" s="482" customFormat="1" ht="30.75" thickBot="1" x14ac:dyDescent="0.3">
      <c r="A12" s="398" t="s">
        <v>230</v>
      </c>
      <c r="B12" s="399" t="s">
        <v>386</v>
      </c>
      <c r="C12" s="400" t="s">
        <v>717</v>
      </c>
      <c r="D12" s="401" t="s">
        <v>238</v>
      </c>
      <c r="E12" s="400" t="s">
        <v>386</v>
      </c>
      <c r="F12" s="402" t="s">
        <v>718</v>
      </c>
    </row>
    <row r="13" spans="1:7" s="482" customFormat="1" ht="18.75" customHeight="1" x14ac:dyDescent="0.25">
      <c r="A13" s="403" t="s">
        <v>719</v>
      </c>
      <c r="B13" s="404">
        <f>B14+B15+B25+B26</f>
        <v>1780644885.4399998</v>
      </c>
      <c r="C13" s="404">
        <f>C14+C15+C25+C26+C30+C31</f>
        <v>1860839497.4100001</v>
      </c>
      <c r="D13" s="405" t="s">
        <v>720</v>
      </c>
      <c r="E13" s="406">
        <f>E14+E15+E19+E20+E21</f>
        <v>1633962093.8199999</v>
      </c>
      <c r="F13" s="406">
        <f>F14+F15+F19+F20+F21</f>
        <v>1704309785.48</v>
      </c>
    </row>
    <row r="14" spans="1:7" s="482" customFormat="1" ht="18" customHeight="1" x14ac:dyDescent="0.25">
      <c r="A14" s="407" t="s">
        <v>721</v>
      </c>
      <c r="B14" s="408">
        <v>0</v>
      </c>
      <c r="C14" s="408">
        <v>0</v>
      </c>
      <c r="D14" s="409" t="s">
        <v>722</v>
      </c>
      <c r="E14" s="410">
        <v>1619953797.71</v>
      </c>
      <c r="F14" s="410">
        <v>1697006758.74</v>
      </c>
      <c r="G14" s="483"/>
    </row>
    <row r="15" spans="1:7" s="482" customFormat="1" ht="16.5" customHeight="1" x14ac:dyDescent="0.25">
      <c r="A15" s="411" t="s">
        <v>723</v>
      </c>
      <c r="B15" s="412">
        <f>B16+B23</f>
        <v>1652725242.7399998</v>
      </c>
      <c r="C15" s="412">
        <f>C16+C23+C24</f>
        <v>1742539497.4100001</v>
      </c>
      <c r="D15" s="413" t="s">
        <v>724</v>
      </c>
      <c r="E15" s="410">
        <v>14008296.109999999</v>
      </c>
      <c r="F15" s="410">
        <f>F16</f>
        <v>7303026.7400000002</v>
      </c>
      <c r="G15" s="483"/>
    </row>
    <row r="16" spans="1:7" s="482" customFormat="1" ht="18" customHeight="1" x14ac:dyDescent="0.25">
      <c r="A16" s="403" t="s">
        <v>725</v>
      </c>
      <c r="B16" s="404">
        <f>SUM(B17:B22)-B18</f>
        <v>1644876133.1299999</v>
      </c>
      <c r="C16" s="404">
        <f>C17+C19+C20+C22</f>
        <v>1713724074.52</v>
      </c>
      <c r="D16" s="414" t="s">
        <v>726</v>
      </c>
      <c r="E16" s="415">
        <v>14008296.109999999</v>
      </c>
      <c r="F16" s="415">
        <v>7303026.7400000002</v>
      </c>
      <c r="G16" s="483"/>
    </row>
    <row r="17" spans="1:7" s="482" customFormat="1" ht="16.5" customHeight="1" x14ac:dyDescent="0.25">
      <c r="A17" s="416" t="s">
        <v>727</v>
      </c>
      <c r="B17" s="417">
        <v>1631996650.3099999</v>
      </c>
      <c r="C17" s="417">
        <v>1701316940.28</v>
      </c>
      <c r="D17" s="418" t="s">
        <v>728</v>
      </c>
      <c r="E17" s="415">
        <v>0</v>
      </c>
      <c r="F17" s="415">
        <v>0</v>
      </c>
      <c r="G17" s="483"/>
    </row>
    <row r="18" spans="1:7" s="482" customFormat="1" ht="57" customHeight="1" x14ac:dyDescent="0.25">
      <c r="A18" s="419" t="s">
        <v>729</v>
      </c>
      <c r="B18" s="417">
        <v>28624265.579999998</v>
      </c>
      <c r="C18" s="417">
        <v>28485261.75</v>
      </c>
      <c r="D18" s="420" t="s">
        <v>730</v>
      </c>
      <c r="E18" s="410">
        <v>0</v>
      </c>
      <c r="F18" s="410">
        <v>0</v>
      </c>
      <c r="G18" s="483"/>
    </row>
    <row r="19" spans="1:7" s="482" customFormat="1" ht="30" x14ac:dyDescent="0.25">
      <c r="A19" s="419" t="s">
        <v>731</v>
      </c>
      <c r="B19" s="417">
        <v>12451453.619999999</v>
      </c>
      <c r="C19" s="417">
        <v>12160348.880000001</v>
      </c>
      <c r="D19" s="409" t="s">
        <v>732</v>
      </c>
      <c r="E19" s="410">
        <v>0</v>
      </c>
      <c r="F19" s="410">
        <v>0</v>
      </c>
      <c r="G19" s="483"/>
    </row>
    <row r="20" spans="1:7" s="482" customFormat="1" ht="18" customHeight="1" x14ac:dyDescent="0.25">
      <c r="A20" s="419" t="s">
        <v>733</v>
      </c>
      <c r="B20" s="417">
        <v>428029.2</v>
      </c>
      <c r="C20" s="417">
        <v>246785.36</v>
      </c>
      <c r="D20" s="409" t="s">
        <v>734</v>
      </c>
      <c r="E20" s="410">
        <v>0</v>
      </c>
      <c r="F20" s="410">
        <v>0</v>
      </c>
      <c r="G20" s="483"/>
    </row>
    <row r="21" spans="1:7" s="482" customFormat="1" x14ac:dyDescent="0.25">
      <c r="A21" s="419" t="s">
        <v>735</v>
      </c>
      <c r="B21" s="417">
        <v>0</v>
      </c>
      <c r="C21" s="417">
        <v>0</v>
      </c>
      <c r="D21" s="409" t="s">
        <v>736</v>
      </c>
      <c r="E21" s="410">
        <v>0</v>
      </c>
      <c r="F21" s="410">
        <v>0</v>
      </c>
      <c r="G21" s="483"/>
    </row>
    <row r="22" spans="1:7" s="482" customFormat="1" ht="19.5" customHeight="1" x14ac:dyDescent="0.25">
      <c r="A22" s="416" t="s">
        <v>737</v>
      </c>
      <c r="B22" s="417">
        <v>0</v>
      </c>
      <c r="C22" s="417">
        <v>0</v>
      </c>
      <c r="D22" s="409"/>
      <c r="E22" s="410"/>
      <c r="F22" s="410"/>
    </row>
    <row r="23" spans="1:7" s="482" customFormat="1" ht="30" x14ac:dyDescent="0.25">
      <c r="A23" s="407" t="s">
        <v>738</v>
      </c>
      <c r="B23" s="408">
        <v>7849109.6100000003</v>
      </c>
      <c r="C23" s="408">
        <v>28815422.890000001</v>
      </c>
      <c r="D23" s="409" t="s">
        <v>739</v>
      </c>
      <c r="E23" s="421">
        <v>178692460.02000001</v>
      </c>
      <c r="F23" s="421">
        <v>186952187.62</v>
      </c>
    </row>
    <row r="24" spans="1:7" s="482" customFormat="1" ht="30" x14ac:dyDescent="0.25">
      <c r="A24" s="407" t="s">
        <v>740</v>
      </c>
      <c r="B24" s="408">
        <v>0</v>
      </c>
      <c r="C24" s="408">
        <v>0</v>
      </c>
      <c r="D24" s="409" t="s">
        <v>741</v>
      </c>
      <c r="E24" s="410">
        <v>0</v>
      </c>
      <c r="F24" s="410">
        <v>0</v>
      </c>
    </row>
    <row r="25" spans="1:7" s="482" customFormat="1" ht="17.25" customHeight="1" x14ac:dyDescent="0.25">
      <c r="A25" s="407" t="s">
        <v>742</v>
      </c>
      <c r="B25" s="408">
        <v>127919642.7</v>
      </c>
      <c r="C25" s="408">
        <v>118300000</v>
      </c>
      <c r="D25" s="409" t="s">
        <v>743</v>
      </c>
      <c r="E25" s="421">
        <v>34524483.359999999</v>
      </c>
      <c r="F25" s="421">
        <f>SUM(F26:F33)</f>
        <v>29824530.699999999</v>
      </c>
    </row>
    <row r="26" spans="1:7" s="482" customFormat="1" ht="30" x14ac:dyDescent="0.25">
      <c r="A26" s="407" t="s">
        <v>744</v>
      </c>
      <c r="B26" s="422">
        <f>SUM(B27:B29)</f>
        <v>0</v>
      </c>
      <c r="C26" s="422">
        <f>SUM(C27:C29)</f>
        <v>0</v>
      </c>
      <c r="D26" s="423" t="s">
        <v>745</v>
      </c>
      <c r="E26" s="415">
        <v>501766.52</v>
      </c>
      <c r="F26" s="415">
        <v>746333.59</v>
      </c>
    </row>
    <row r="27" spans="1:7" s="482" customFormat="1" ht="18.75" customHeight="1" x14ac:dyDescent="0.25">
      <c r="A27" s="419" t="s">
        <v>746</v>
      </c>
      <c r="B27" s="417">
        <v>0</v>
      </c>
      <c r="C27" s="417">
        <v>0</v>
      </c>
      <c r="D27" s="424" t="s">
        <v>747</v>
      </c>
      <c r="E27" s="415">
        <v>173939</v>
      </c>
      <c r="F27" s="415">
        <v>216781</v>
      </c>
    </row>
    <row r="28" spans="1:7" s="482" customFormat="1" ht="25.5" customHeight="1" x14ac:dyDescent="0.25">
      <c r="A28" s="419" t="s">
        <v>748</v>
      </c>
      <c r="B28" s="417">
        <v>0</v>
      </c>
      <c r="C28" s="417">
        <v>0</v>
      </c>
      <c r="D28" s="425" t="s">
        <v>749</v>
      </c>
      <c r="E28" s="415">
        <v>1188282.8799999999</v>
      </c>
      <c r="F28" s="415">
        <v>1382152.48</v>
      </c>
    </row>
    <row r="29" spans="1:7" s="482" customFormat="1" ht="30" x14ac:dyDescent="0.25">
      <c r="A29" s="419" t="s">
        <v>750</v>
      </c>
      <c r="B29" s="417">
        <v>0</v>
      </c>
      <c r="C29" s="417">
        <v>0</v>
      </c>
      <c r="D29" s="426" t="s">
        <v>751</v>
      </c>
      <c r="E29" s="415">
        <v>2039867.98</v>
      </c>
      <c r="F29" s="415">
        <v>2363406.7200000002</v>
      </c>
    </row>
    <row r="30" spans="1:7" s="482" customFormat="1" ht="22.5" customHeight="1" x14ac:dyDescent="0.25">
      <c r="A30" s="407" t="s">
        <v>752</v>
      </c>
      <c r="B30" s="408">
        <v>0</v>
      </c>
      <c r="C30" s="408">
        <v>0</v>
      </c>
      <c r="D30" s="426" t="s">
        <v>753</v>
      </c>
      <c r="E30" s="415">
        <v>24385588.34</v>
      </c>
      <c r="F30" s="415">
        <v>21205504.399999999</v>
      </c>
    </row>
    <row r="31" spans="1:7" s="482" customFormat="1" ht="30" x14ac:dyDescent="0.25">
      <c r="A31" s="411" t="s">
        <v>754</v>
      </c>
      <c r="B31" s="412">
        <v>0</v>
      </c>
      <c r="C31" s="412">
        <v>0</v>
      </c>
      <c r="D31" s="427" t="s">
        <v>755</v>
      </c>
      <c r="E31" s="415">
        <v>6235038.6399999997</v>
      </c>
      <c r="F31" s="415">
        <v>3836767.49</v>
      </c>
    </row>
    <row r="32" spans="1:7" s="482" customFormat="1" ht="45" x14ac:dyDescent="0.25">
      <c r="A32" s="428" t="s">
        <v>756</v>
      </c>
      <c r="B32" s="429">
        <f>B33+B38+B44+B52</f>
        <v>32009668.399999999</v>
      </c>
      <c r="C32" s="429">
        <f>C33+C38+C44+C52</f>
        <v>30422475.690000001</v>
      </c>
      <c r="D32" s="425" t="s">
        <v>757</v>
      </c>
      <c r="E32" s="415">
        <v>0</v>
      </c>
      <c r="F32" s="415">
        <v>73585.02</v>
      </c>
    </row>
    <row r="33" spans="1:6" s="482" customFormat="1" ht="27.75" customHeight="1" x14ac:dyDescent="0.25">
      <c r="A33" s="430" t="s">
        <v>758</v>
      </c>
      <c r="B33" s="431">
        <v>255217.37</v>
      </c>
      <c r="C33" s="431">
        <v>257877.93</v>
      </c>
      <c r="D33" s="432" t="s">
        <v>759</v>
      </c>
      <c r="E33" s="433">
        <f>E34+E35</f>
        <v>0</v>
      </c>
      <c r="F33" s="433">
        <f>F34+F35</f>
        <v>0</v>
      </c>
    </row>
    <row r="34" spans="1:6" s="482" customFormat="1" ht="30" customHeight="1" x14ac:dyDescent="0.25">
      <c r="A34" s="434" t="s">
        <v>760</v>
      </c>
      <c r="B34" s="417">
        <v>255217.37</v>
      </c>
      <c r="C34" s="417">
        <v>257877.93</v>
      </c>
      <c r="D34" s="432" t="s">
        <v>761</v>
      </c>
      <c r="E34" s="415">
        <v>0</v>
      </c>
      <c r="F34" s="415">
        <v>0</v>
      </c>
    </row>
    <row r="35" spans="1:6" s="482" customFormat="1" ht="18" customHeight="1" x14ac:dyDescent="0.25">
      <c r="A35" s="435" t="s">
        <v>762</v>
      </c>
      <c r="B35" s="417">
        <v>0</v>
      </c>
      <c r="C35" s="417">
        <v>0</v>
      </c>
      <c r="D35" s="432" t="s">
        <v>763</v>
      </c>
      <c r="E35" s="415">
        <v>0</v>
      </c>
      <c r="F35" s="415">
        <v>0</v>
      </c>
    </row>
    <row r="36" spans="1:6" s="482" customFormat="1" ht="29.25" customHeight="1" x14ac:dyDescent="0.25">
      <c r="A36" s="436" t="s">
        <v>764</v>
      </c>
      <c r="B36" s="417">
        <v>0</v>
      </c>
      <c r="C36" s="417">
        <v>0</v>
      </c>
      <c r="D36" s="437" t="s">
        <v>765</v>
      </c>
      <c r="E36" s="410">
        <v>144167976.66</v>
      </c>
      <c r="F36" s="410">
        <v>157127656.91999999</v>
      </c>
    </row>
    <row r="37" spans="1:6" s="482" customFormat="1" ht="18" customHeight="1" x14ac:dyDescent="0.25">
      <c r="A37" s="438" t="s">
        <v>766</v>
      </c>
      <c r="B37" s="417">
        <v>0</v>
      </c>
      <c r="C37" s="417">
        <v>0</v>
      </c>
      <c r="D37" s="437" t="s">
        <v>767</v>
      </c>
      <c r="E37" s="439">
        <v>0</v>
      </c>
      <c r="F37" s="439">
        <v>0</v>
      </c>
    </row>
    <row r="38" spans="1:6" s="482" customFormat="1" ht="31.5" customHeight="1" x14ac:dyDescent="0.25">
      <c r="A38" s="440" t="s">
        <v>768</v>
      </c>
      <c r="B38" s="431">
        <f>SUM(B39:B43)</f>
        <v>25428376.199999999</v>
      </c>
      <c r="C38" s="431">
        <f>SUM(C39:C43)</f>
        <v>26136742.710000001</v>
      </c>
      <c r="D38" s="437" t="s">
        <v>769</v>
      </c>
      <c r="E38" s="410">
        <v>0</v>
      </c>
      <c r="F38" s="410">
        <v>0</v>
      </c>
    </row>
    <row r="39" spans="1:6" s="482" customFormat="1" ht="18.75" customHeight="1" x14ac:dyDescent="0.25">
      <c r="A39" s="438" t="s">
        <v>770</v>
      </c>
      <c r="B39" s="417">
        <v>2262178.09</v>
      </c>
      <c r="C39" s="417">
        <v>2597323.7799999998</v>
      </c>
      <c r="D39" s="437" t="s">
        <v>771</v>
      </c>
      <c r="E39" s="441">
        <v>0</v>
      </c>
      <c r="F39" s="441">
        <v>0</v>
      </c>
    </row>
    <row r="40" spans="1:6" s="482" customFormat="1" ht="18.75" customHeight="1" x14ac:dyDescent="0.25">
      <c r="A40" s="438" t="s">
        <v>772</v>
      </c>
      <c r="B40" s="417">
        <v>0</v>
      </c>
      <c r="C40" s="417">
        <v>0</v>
      </c>
      <c r="D40" s="427"/>
      <c r="E40" s="442"/>
      <c r="F40" s="442"/>
    </row>
    <row r="41" spans="1:6" s="482" customFormat="1" ht="30" x14ac:dyDescent="0.25">
      <c r="A41" s="438" t="s">
        <v>773</v>
      </c>
      <c r="B41" s="417">
        <v>0</v>
      </c>
      <c r="C41" s="417">
        <v>0</v>
      </c>
      <c r="D41" s="427"/>
      <c r="E41" s="442"/>
      <c r="F41" s="442"/>
    </row>
    <row r="42" spans="1:6" s="482" customFormat="1" ht="19.5" customHeight="1" x14ac:dyDescent="0.25">
      <c r="A42" s="438" t="s">
        <v>774</v>
      </c>
      <c r="B42" s="417">
        <v>23166198.109999999</v>
      </c>
      <c r="C42" s="417">
        <v>23539418.93</v>
      </c>
      <c r="D42" s="427"/>
      <c r="E42" s="442"/>
      <c r="F42" s="442"/>
    </row>
    <row r="43" spans="1:6" s="482" customFormat="1" ht="45" x14ac:dyDescent="0.25">
      <c r="A43" s="438" t="s">
        <v>775</v>
      </c>
      <c r="B43" s="417">
        <v>0</v>
      </c>
      <c r="C43" s="417">
        <v>0</v>
      </c>
      <c r="D43" s="427"/>
      <c r="E43" s="442"/>
      <c r="F43" s="442"/>
    </row>
    <row r="44" spans="1:6" s="482" customFormat="1" ht="18" customHeight="1" x14ac:dyDescent="0.25">
      <c r="A44" s="443" t="s">
        <v>776</v>
      </c>
      <c r="B44" s="444">
        <f>SUM(B45:B51)</f>
        <v>6272808.29</v>
      </c>
      <c r="C44" s="444">
        <f>SUM(C45:C51)</f>
        <v>3966340.98</v>
      </c>
      <c r="D44" s="445"/>
      <c r="E44" s="446"/>
      <c r="F44" s="446"/>
    </row>
    <row r="45" spans="1:6" s="482" customFormat="1" ht="18.75" customHeight="1" x14ac:dyDescent="0.25">
      <c r="A45" s="438" t="s">
        <v>777</v>
      </c>
      <c r="B45" s="417">
        <v>0</v>
      </c>
      <c r="C45" s="417">
        <v>0</v>
      </c>
      <c r="D45" s="447"/>
      <c r="E45" s="448"/>
      <c r="F45" s="448"/>
    </row>
    <row r="46" spans="1:6" s="482" customFormat="1" ht="25.5" customHeight="1" x14ac:dyDescent="0.25">
      <c r="A46" s="438" t="s">
        <v>778</v>
      </c>
      <c r="B46" s="417">
        <v>30311.15</v>
      </c>
      <c r="C46" s="417">
        <v>123469.65</v>
      </c>
      <c r="D46" s="447"/>
      <c r="E46" s="448"/>
      <c r="F46" s="448"/>
    </row>
    <row r="47" spans="1:6" s="482" customFormat="1" ht="25.5" customHeight="1" x14ac:dyDescent="0.25">
      <c r="A47" s="438" t="s">
        <v>779</v>
      </c>
      <c r="B47" s="417">
        <v>0</v>
      </c>
      <c r="C47" s="417">
        <v>0</v>
      </c>
      <c r="D47" s="447"/>
      <c r="E47" s="448"/>
      <c r="F47" s="448"/>
    </row>
    <row r="48" spans="1:6" s="482" customFormat="1" ht="18.75" customHeight="1" x14ac:dyDescent="0.25">
      <c r="A48" s="438" t="s">
        <v>780</v>
      </c>
      <c r="B48" s="417">
        <v>6242497.1399999997</v>
      </c>
      <c r="C48" s="417">
        <v>3842871.33</v>
      </c>
      <c r="D48" s="447"/>
      <c r="E48" s="448"/>
      <c r="F48" s="448"/>
    </row>
    <row r="49" spans="1:8" s="482" customFormat="1" ht="18.75" customHeight="1" x14ac:dyDescent="0.25">
      <c r="A49" s="438" t="s">
        <v>781</v>
      </c>
      <c r="B49" s="449">
        <v>0</v>
      </c>
      <c r="C49" s="449">
        <v>0</v>
      </c>
      <c r="D49" s="447"/>
      <c r="E49" s="448"/>
      <c r="F49" s="448"/>
    </row>
    <row r="50" spans="1:8" s="484" customFormat="1" ht="18.75" customHeight="1" x14ac:dyDescent="0.25">
      <c r="A50" s="438" t="s">
        <v>782</v>
      </c>
      <c r="B50" s="417">
        <v>0</v>
      </c>
      <c r="C50" s="417">
        <v>0</v>
      </c>
      <c r="D50" s="447"/>
      <c r="E50" s="448"/>
      <c r="F50" s="448"/>
    </row>
    <row r="51" spans="1:8" s="484" customFormat="1" ht="18.75" customHeight="1" x14ac:dyDescent="0.25">
      <c r="A51" s="438" t="s">
        <v>783</v>
      </c>
      <c r="B51" s="417">
        <v>0</v>
      </c>
      <c r="C51" s="417">
        <v>0</v>
      </c>
      <c r="D51" s="432"/>
      <c r="E51" s="450"/>
      <c r="F51" s="450"/>
    </row>
    <row r="52" spans="1:8" s="482" customFormat="1" ht="20.25" customHeight="1" thickBot="1" x14ac:dyDescent="0.3">
      <c r="A52" s="440" t="s">
        <v>784</v>
      </c>
      <c r="B52" s="408">
        <v>53266.54</v>
      </c>
      <c r="C52" s="408">
        <v>61514.07</v>
      </c>
      <c r="D52" s="451"/>
      <c r="E52" s="452"/>
      <c r="F52" s="452"/>
    </row>
    <row r="53" spans="1:8" s="482" customFormat="1" ht="26.25" customHeight="1" thickBot="1" x14ac:dyDescent="0.3">
      <c r="A53" s="453" t="s">
        <v>785</v>
      </c>
      <c r="B53" s="454">
        <f>B13+B32</f>
        <v>1812654553.8399999</v>
      </c>
      <c r="C53" s="454">
        <f>C13+C32</f>
        <v>1891261973.1000001</v>
      </c>
      <c r="D53" s="455" t="s">
        <v>786</v>
      </c>
      <c r="E53" s="456">
        <f>E13+E20+E21+E23</f>
        <v>1812654553.8399999</v>
      </c>
      <c r="F53" s="456">
        <f>F13+F20+F21+F23</f>
        <v>1891261973.0999999</v>
      </c>
      <c r="H53" s="485"/>
    </row>
    <row r="54" spans="1:8" s="457" customFormat="1" ht="15.75" customHeight="1" x14ac:dyDescent="0.25">
      <c r="A54" s="458"/>
      <c r="B54" s="458"/>
      <c r="C54" s="458"/>
      <c r="D54" s="458"/>
      <c r="E54" s="458"/>
      <c r="F54" s="458"/>
    </row>
    <row r="55" spans="1:8" s="457" customFormat="1" ht="106.5" customHeight="1" x14ac:dyDescent="0.25">
      <c r="A55" s="486"/>
      <c r="B55" s="487"/>
      <c r="C55" s="488"/>
      <c r="D55" s="458"/>
      <c r="E55" s="486"/>
      <c r="F55" s="486"/>
    </row>
    <row r="56" spans="1:8" ht="15" customHeight="1" x14ac:dyDescent="0.25">
      <c r="A56" s="457" t="s">
        <v>787</v>
      </c>
      <c r="B56" s="489"/>
      <c r="C56" s="490" t="s">
        <v>552</v>
      </c>
      <c r="D56" s="458"/>
      <c r="E56" s="897" t="s">
        <v>788</v>
      </c>
      <c r="F56" s="898"/>
    </row>
    <row r="57" spans="1:8" ht="15.75" customHeight="1" x14ac:dyDescent="0.25">
      <c r="C57" s="458"/>
      <c r="D57" s="458"/>
      <c r="E57" s="458"/>
      <c r="F57" s="458"/>
    </row>
    <row r="58" spans="1:8" ht="16.5" customHeight="1" x14ac:dyDescent="0.25">
      <c r="C58" s="458"/>
      <c r="D58" s="458"/>
      <c r="E58" s="458"/>
      <c r="F58" s="458"/>
    </row>
    <row r="59" spans="1:8" ht="16.5" customHeight="1" x14ac:dyDescent="0.25">
      <c r="C59" s="458"/>
      <c r="D59" s="458"/>
      <c r="E59" s="458"/>
      <c r="F59" s="458"/>
    </row>
    <row r="60" spans="1:8" ht="25.5" customHeight="1" x14ac:dyDescent="0.25">
      <c r="C60" s="458"/>
      <c r="D60" s="458"/>
      <c r="E60" s="458"/>
      <c r="F60" s="458"/>
    </row>
    <row r="61" spans="1:8" x14ac:dyDescent="0.25">
      <c r="C61" s="458"/>
      <c r="D61" s="458"/>
      <c r="E61" s="458"/>
      <c r="F61" s="458"/>
    </row>
    <row r="62" spans="1:8" x14ac:dyDescent="0.25">
      <c r="C62" s="458"/>
      <c r="D62" s="458"/>
      <c r="E62" s="458"/>
      <c r="F62" s="458"/>
    </row>
    <row r="63" spans="1:8" x14ac:dyDescent="0.25">
      <c r="C63" s="458"/>
      <c r="D63" s="458"/>
      <c r="E63" s="458"/>
      <c r="F63" s="458"/>
    </row>
    <row r="64" spans="1:8" x14ac:dyDescent="0.25">
      <c r="C64" s="458"/>
      <c r="D64" s="458"/>
      <c r="E64" s="458"/>
      <c r="F64" s="458"/>
    </row>
    <row r="65" spans="1:9" x14ac:dyDescent="0.25">
      <c r="A65" s="457"/>
      <c r="B65" s="489"/>
      <c r="C65" s="491"/>
      <c r="D65" s="458"/>
      <c r="E65" s="897"/>
      <c r="F65" s="897"/>
    </row>
    <row r="67" spans="1:9" x14ac:dyDescent="0.25">
      <c r="C67" s="458"/>
      <c r="D67" s="458"/>
      <c r="E67" s="458"/>
      <c r="F67" s="458"/>
    </row>
    <row r="68" spans="1:9" x14ac:dyDescent="0.25">
      <c r="C68" s="458"/>
      <c r="D68" s="458"/>
      <c r="E68" s="458"/>
      <c r="F68" s="458"/>
    </row>
    <row r="69" spans="1:9" x14ac:dyDescent="0.25">
      <c r="C69" s="458"/>
      <c r="D69" s="458"/>
      <c r="E69" s="458"/>
      <c r="F69" s="458"/>
    </row>
    <row r="70" spans="1:9" x14ac:dyDescent="0.25">
      <c r="C70" s="458"/>
      <c r="D70" s="458"/>
      <c r="E70" s="458"/>
      <c r="F70" s="458"/>
    </row>
    <row r="71" spans="1:9" x14ac:dyDescent="0.25">
      <c r="C71" s="458"/>
      <c r="D71" s="458"/>
      <c r="E71" s="458"/>
      <c r="F71" s="458"/>
    </row>
    <row r="72" spans="1:9" x14ac:dyDescent="0.25">
      <c r="C72" s="458"/>
      <c r="D72" s="458"/>
      <c r="E72" s="458"/>
      <c r="F72" s="458"/>
    </row>
    <row r="73" spans="1:9" x14ac:dyDescent="0.25">
      <c r="C73" s="458"/>
      <c r="D73" s="458"/>
      <c r="E73" s="458"/>
      <c r="F73" s="458"/>
    </row>
    <row r="74" spans="1:9" x14ac:dyDescent="0.25">
      <c r="C74" s="458"/>
      <c r="D74" s="458"/>
      <c r="E74" s="458"/>
      <c r="F74" s="458"/>
    </row>
    <row r="75" spans="1:9" x14ac:dyDescent="0.25">
      <c r="C75" s="458"/>
      <c r="D75" s="458"/>
      <c r="E75" s="458"/>
      <c r="F75" s="458"/>
      <c r="I75" s="492"/>
    </row>
    <row r="76" spans="1:9" x14ac:dyDescent="0.25">
      <c r="C76" s="458"/>
      <c r="D76" s="458"/>
      <c r="E76" s="458"/>
      <c r="F76" s="458"/>
      <c r="I76" s="492"/>
    </row>
    <row r="77" spans="1:9" x14ac:dyDescent="0.25">
      <c r="C77" s="458"/>
      <c r="D77" s="458"/>
      <c r="E77" s="458"/>
      <c r="F77" s="458"/>
      <c r="I77" s="492"/>
    </row>
    <row r="78" spans="1:9" x14ac:dyDescent="0.25">
      <c r="C78" s="458"/>
      <c r="D78" s="458"/>
      <c r="E78" s="458"/>
      <c r="F78" s="458"/>
      <c r="I78" s="492"/>
    </row>
    <row r="79" spans="1:9" x14ac:dyDescent="0.25">
      <c r="C79" s="458"/>
      <c r="D79" s="458"/>
      <c r="E79" s="458"/>
      <c r="F79" s="458"/>
      <c r="I79" s="492"/>
    </row>
    <row r="80" spans="1:9" x14ac:dyDescent="0.25">
      <c r="C80" s="458"/>
      <c r="D80" s="458"/>
      <c r="E80" s="458"/>
      <c r="F80" s="458"/>
    </row>
    <row r="81" s="458" customFormat="1" x14ac:dyDescent="0.25"/>
    <row r="82" s="458" customFormat="1" x14ac:dyDescent="0.25"/>
    <row r="83" s="458" customFormat="1" x14ac:dyDescent="0.25"/>
    <row r="84" s="458" customFormat="1" x14ac:dyDescent="0.25"/>
    <row r="85" s="458" customFormat="1" x14ac:dyDescent="0.25"/>
    <row r="86" s="458" customFormat="1" x14ac:dyDescent="0.25"/>
    <row r="87" s="458" customFormat="1" x14ac:dyDescent="0.25"/>
    <row r="88" s="458" customFormat="1" x14ac:dyDescent="0.25"/>
    <row r="89" s="458" customFormat="1" x14ac:dyDescent="0.25"/>
    <row r="90" s="458" customFormat="1" x14ac:dyDescent="0.25"/>
    <row r="91" s="458" customFormat="1" x14ac:dyDescent="0.25"/>
    <row r="92" s="458" customFormat="1" x14ac:dyDescent="0.25"/>
    <row r="93" s="458" customFormat="1" x14ac:dyDescent="0.25"/>
    <row r="94" s="458" customFormat="1" x14ac:dyDescent="0.25"/>
    <row r="95" s="458" customFormat="1" x14ac:dyDescent="0.25"/>
    <row r="96" s="458" customFormat="1" x14ac:dyDescent="0.25"/>
    <row r="97" s="458" customFormat="1" x14ac:dyDescent="0.25"/>
    <row r="98" s="458" customFormat="1" x14ac:dyDescent="0.25"/>
    <row r="99" s="458" customFormat="1" x14ac:dyDescent="0.25"/>
    <row r="100" s="458" customFormat="1" x14ac:dyDescent="0.25"/>
    <row r="101" s="458" customFormat="1" x14ac:dyDescent="0.25"/>
    <row r="102" s="458" customFormat="1" x14ac:dyDescent="0.25"/>
    <row r="103" s="458" customFormat="1" x14ac:dyDescent="0.25"/>
    <row r="104" s="458" customFormat="1" x14ac:dyDescent="0.25"/>
    <row r="105" s="458" customFormat="1" x14ac:dyDescent="0.25"/>
    <row r="106" s="458" customFormat="1" x14ac:dyDescent="0.25"/>
    <row r="107" s="458" customFormat="1" x14ac:dyDescent="0.25"/>
    <row r="108" s="458" customFormat="1" x14ac:dyDescent="0.25"/>
    <row r="109" s="458" customFormat="1" x14ac:dyDescent="0.25"/>
    <row r="110" s="458" customFormat="1" x14ac:dyDescent="0.25"/>
    <row r="111" s="458" customFormat="1" x14ac:dyDescent="0.25"/>
    <row r="112" s="458" customFormat="1" x14ac:dyDescent="0.25"/>
    <row r="113" s="458" customFormat="1" x14ac:dyDescent="0.25"/>
    <row r="114" s="458" customFormat="1" x14ac:dyDescent="0.25"/>
    <row r="115" s="458" customFormat="1" x14ac:dyDescent="0.25"/>
    <row r="116" s="458" customFormat="1" x14ac:dyDescent="0.25"/>
    <row r="117" s="458" customFormat="1" x14ac:dyDescent="0.25"/>
    <row r="118" s="458" customFormat="1" x14ac:dyDescent="0.25"/>
    <row r="119" s="458" customFormat="1" x14ac:dyDescent="0.25"/>
    <row r="120" s="458" customFormat="1" x14ac:dyDescent="0.25"/>
    <row r="121" s="458" customFormat="1" x14ac:dyDescent="0.25"/>
    <row r="122" s="458" customFormat="1" x14ac:dyDescent="0.25"/>
    <row r="123" s="458" customFormat="1" x14ac:dyDescent="0.25"/>
    <row r="124" s="458" customFormat="1" x14ac:dyDescent="0.25"/>
    <row r="125" s="458" customFormat="1" x14ac:dyDescent="0.25"/>
    <row r="126" s="458" customFormat="1" x14ac:dyDescent="0.25"/>
    <row r="127" s="458" customFormat="1" x14ac:dyDescent="0.25"/>
    <row r="128" s="458" customFormat="1" x14ac:dyDescent="0.25"/>
    <row r="129" s="458" customFormat="1" x14ac:dyDescent="0.25"/>
    <row r="130" s="458" customFormat="1" x14ac:dyDescent="0.25"/>
    <row r="131" s="458" customFormat="1" x14ac:dyDescent="0.25"/>
    <row r="132" s="458" customFormat="1" x14ac:dyDescent="0.25"/>
    <row r="133" s="458" customFormat="1" x14ac:dyDescent="0.25"/>
    <row r="134" s="458" customFormat="1" x14ac:dyDescent="0.25"/>
    <row r="135" s="458" customFormat="1" x14ac:dyDescent="0.25"/>
    <row r="136" s="458" customFormat="1" x14ac:dyDescent="0.25"/>
    <row r="137" s="458" customFormat="1" x14ac:dyDescent="0.25"/>
    <row r="138" s="458" customFormat="1" x14ac:dyDescent="0.25"/>
    <row r="139" s="458" customFormat="1" x14ac:dyDescent="0.25"/>
    <row r="140" s="458" customFormat="1" x14ac:dyDescent="0.25"/>
    <row r="141" s="458" customFormat="1" x14ac:dyDescent="0.25"/>
    <row r="142" s="458" customFormat="1" x14ac:dyDescent="0.25"/>
    <row r="143" s="458" customFormat="1" x14ac:dyDescent="0.25"/>
  </sheetData>
  <mergeCells count="9">
    <mergeCell ref="C10:D10"/>
    <mergeCell ref="E56:F56"/>
    <mergeCell ref="E65:F65"/>
    <mergeCell ref="C3:D3"/>
    <mergeCell ref="C4:D4"/>
    <mergeCell ref="C5:D5"/>
    <mergeCell ref="C6:D6"/>
    <mergeCell ref="C7:D7"/>
    <mergeCell ref="C8:D8"/>
  </mergeCells>
  <printOptions horizontalCentered="1"/>
  <pageMargins left="0" right="0" top="0.39370078740157483" bottom="0.19685039370078741" header="0.11811023622047245" footer="0.11811023622047245"/>
  <pageSetup paperSize="9" scale="54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E356E-CE5F-47ED-B658-7657B576E015}">
  <sheetPr>
    <pageSetUpPr fitToPage="1"/>
  </sheetPr>
  <dimension ref="B1:S73"/>
  <sheetViews>
    <sheetView workbookViewId="0">
      <selection activeCell="K62" sqref="K62"/>
    </sheetView>
  </sheetViews>
  <sheetFormatPr defaultColWidth="9.140625" defaultRowHeight="15" x14ac:dyDescent="0.25"/>
  <cols>
    <col min="1" max="1" width="1.85546875" style="322" customWidth="1"/>
    <col min="2" max="2" width="4.28515625" style="322" customWidth="1"/>
    <col min="3" max="3" width="10.42578125" style="322" customWidth="1"/>
    <col min="4" max="4" width="21.7109375" style="322" customWidth="1"/>
    <col min="5" max="5" width="11.7109375" style="322" bestFit="1" customWidth="1"/>
    <col min="6" max="6" width="8.28515625" style="322" customWidth="1"/>
    <col min="7" max="7" width="2.7109375" style="322" hidden="1" customWidth="1"/>
    <col min="8" max="8" width="0" style="322" hidden="1" customWidth="1"/>
    <col min="9" max="9" width="21.7109375" style="322" customWidth="1"/>
    <col min="10" max="10" width="9.140625" style="322" hidden="1" customWidth="1"/>
    <col min="11" max="11" width="22.85546875" style="322" customWidth="1"/>
    <col min="12" max="12" width="0" style="322" hidden="1" customWidth="1"/>
    <col min="13" max="13" width="15.28515625" style="322" customWidth="1"/>
    <col min="14" max="14" width="9.140625" style="322"/>
    <col min="15" max="16" width="0" style="322" hidden="1" customWidth="1"/>
    <col min="17" max="17" width="11.7109375" style="323" hidden="1" customWidth="1"/>
    <col min="18" max="18" width="0" style="322" hidden="1" customWidth="1"/>
    <col min="19" max="19" width="11.7109375" style="322" hidden="1" customWidth="1"/>
    <col min="20" max="20" width="0" style="322" hidden="1" customWidth="1"/>
    <col min="21" max="256" width="9.140625" style="322"/>
    <col min="257" max="257" width="1.85546875" style="322" customWidth="1"/>
    <col min="258" max="258" width="4.28515625" style="322" customWidth="1"/>
    <col min="259" max="259" width="10.42578125" style="322" customWidth="1"/>
    <col min="260" max="260" width="21.7109375" style="322" customWidth="1"/>
    <col min="261" max="261" width="11.7109375" style="322" bestFit="1" customWidth="1"/>
    <col min="262" max="262" width="8.28515625" style="322" customWidth="1"/>
    <col min="263" max="264" width="0" style="322" hidden="1" customWidth="1"/>
    <col min="265" max="265" width="21.7109375" style="322" customWidth="1"/>
    <col min="266" max="266" width="0" style="322" hidden="1" customWidth="1"/>
    <col min="267" max="267" width="22.85546875" style="322" customWidth="1"/>
    <col min="268" max="268" width="0" style="322" hidden="1" customWidth="1"/>
    <col min="269" max="269" width="15.28515625" style="322" customWidth="1"/>
    <col min="270" max="270" width="9.140625" style="322"/>
    <col min="271" max="276" width="0" style="322" hidden="1" customWidth="1"/>
    <col min="277" max="512" width="9.140625" style="322"/>
    <col min="513" max="513" width="1.85546875" style="322" customWidth="1"/>
    <col min="514" max="514" width="4.28515625" style="322" customWidth="1"/>
    <col min="515" max="515" width="10.42578125" style="322" customWidth="1"/>
    <col min="516" max="516" width="21.7109375" style="322" customWidth="1"/>
    <col min="517" max="517" width="11.7109375" style="322" bestFit="1" customWidth="1"/>
    <col min="518" max="518" width="8.28515625" style="322" customWidth="1"/>
    <col min="519" max="520" width="0" style="322" hidden="1" customWidth="1"/>
    <col min="521" max="521" width="21.7109375" style="322" customWidth="1"/>
    <col min="522" max="522" width="0" style="322" hidden="1" customWidth="1"/>
    <col min="523" max="523" width="22.85546875" style="322" customWidth="1"/>
    <col min="524" max="524" width="0" style="322" hidden="1" customWidth="1"/>
    <col min="525" max="525" width="15.28515625" style="322" customWidth="1"/>
    <col min="526" max="526" width="9.140625" style="322"/>
    <col min="527" max="532" width="0" style="322" hidden="1" customWidth="1"/>
    <col min="533" max="768" width="9.140625" style="322"/>
    <col min="769" max="769" width="1.85546875" style="322" customWidth="1"/>
    <col min="770" max="770" width="4.28515625" style="322" customWidth="1"/>
    <col min="771" max="771" width="10.42578125" style="322" customWidth="1"/>
    <col min="772" max="772" width="21.7109375" style="322" customWidth="1"/>
    <col min="773" max="773" width="11.7109375" style="322" bestFit="1" customWidth="1"/>
    <col min="774" max="774" width="8.28515625" style="322" customWidth="1"/>
    <col min="775" max="776" width="0" style="322" hidden="1" customWidth="1"/>
    <col min="777" max="777" width="21.7109375" style="322" customWidth="1"/>
    <col min="778" max="778" width="0" style="322" hidden="1" customWidth="1"/>
    <col min="779" max="779" width="22.85546875" style="322" customWidth="1"/>
    <col min="780" max="780" width="0" style="322" hidden="1" customWidth="1"/>
    <col min="781" max="781" width="15.28515625" style="322" customWidth="1"/>
    <col min="782" max="782" width="9.140625" style="322"/>
    <col min="783" max="788" width="0" style="322" hidden="1" customWidth="1"/>
    <col min="789" max="1024" width="9.140625" style="322"/>
    <col min="1025" max="1025" width="1.85546875" style="322" customWidth="1"/>
    <col min="1026" max="1026" width="4.28515625" style="322" customWidth="1"/>
    <col min="1027" max="1027" width="10.42578125" style="322" customWidth="1"/>
    <col min="1028" max="1028" width="21.7109375" style="322" customWidth="1"/>
    <col min="1029" max="1029" width="11.7109375" style="322" bestFit="1" customWidth="1"/>
    <col min="1030" max="1030" width="8.28515625" style="322" customWidth="1"/>
    <col min="1031" max="1032" width="0" style="322" hidden="1" customWidth="1"/>
    <col min="1033" max="1033" width="21.7109375" style="322" customWidth="1"/>
    <col min="1034" max="1034" width="0" style="322" hidden="1" customWidth="1"/>
    <col min="1035" max="1035" width="22.85546875" style="322" customWidth="1"/>
    <col min="1036" max="1036" width="0" style="322" hidden="1" customWidth="1"/>
    <col min="1037" max="1037" width="15.28515625" style="322" customWidth="1"/>
    <col min="1038" max="1038" width="9.140625" style="322"/>
    <col min="1039" max="1044" width="0" style="322" hidden="1" customWidth="1"/>
    <col min="1045" max="1280" width="9.140625" style="322"/>
    <col min="1281" max="1281" width="1.85546875" style="322" customWidth="1"/>
    <col min="1282" max="1282" width="4.28515625" style="322" customWidth="1"/>
    <col min="1283" max="1283" width="10.42578125" style="322" customWidth="1"/>
    <col min="1284" max="1284" width="21.7109375" style="322" customWidth="1"/>
    <col min="1285" max="1285" width="11.7109375" style="322" bestFit="1" customWidth="1"/>
    <col min="1286" max="1286" width="8.28515625" style="322" customWidth="1"/>
    <col min="1287" max="1288" width="0" style="322" hidden="1" customWidth="1"/>
    <col min="1289" max="1289" width="21.7109375" style="322" customWidth="1"/>
    <col min="1290" max="1290" width="0" style="322" hidden="1" customWidth="1"/>
    <col min="1291" max="1291" width="22.85546875" style="322" customWidth="1"/>
    <col min="1292" max="1292" width="0" style="322" hidden="1" customWidth="1"/>
    <col min="1293" max="1293" width="15.28515625" style="322" customWidth="1"/>
    <col min="1294" max="1294" width="9.140625" style="322"/>
    <col min="1295" max="1300" width="0" style="322" hidden="1" customWidth="1"/>
    <col min="1301" max="1536" width="9.140625" style="322"/>
    <col min="1537" max="1537" width="1.85546875" style="322" customWidth="1"/>
    <col min="1538" max="1538" width="4.28515625" style="322" customWidth="1"/>
    <col min="1539" max="1539" width="10.42578125" style="322" customWidth="1"/>
    <col min="1540" max="1540" width="21.7109375" style="322" customWidth="1"/>
    <col min="1541" max="1541" width="11.7109375" style="322" bestFit="1" customWidth="1"/>
    <col min="1542" max="1542" width="8.28515625" style="322" customWidth="1"/>
    <col min="1543" max="1544" width="0" style="322" hidden="1" customWidth="1"/>
    <col min="1545" max="1545" width="21.7109375" style="322" customWidth="1"/>
    <col min="1546" max="1546" width="0" style="322" hidden="1" customWidth="1"/>
    <col min="1547" max="1547" width="22.85546875" style="322" customWidth="1"/>
    <col min="1548" max="1548" width="0" style="322" hidden="1" customWidth="1"/>
    <col min="1549" max="1549" width="15.28515625" style="322" customWidth="1"/>
    <col min="1550" max="1550" width="9.140625" style="322"/>
    <col min="1551" max="1556" width="0" style="322" hidden="1" customWidth="1"/>
    <col min="1557" max="1792" width="9.140625" style="322"/>
    <col min="1793" max="1793" width="1.85546875" style="322" customWidth="1"/>
    <col min="1794" max="1794" width="4.28515625" style="322" customWidth="1"/>
    <col min="1795" max="1795" width="10.42578125" style="322" customWidth="1"/>
    <col min="1796" max="1796" width="21.7109375" style="322" customWidth="1"/>
    <col min="1797" max="1797" width="11.7109375" style="322" bestFit="1" customWidth="1"/>
    <col min="1798" max="1798" width="8.28515625" style="322" customWidth="1"/>
    <col min="1799" max="1800" width="0" style="322" hidden="1" customWidth="1"/>
    <col min="1801" max="1801" width="21.7109375" style="322" customWidth="1"/>
    <col min="1802" max="1802" width="0" style="322" hidden="1" customWidth="1"/>
    <col min="1803" max="1803" width="22.85546875" style="322" customWidth="1"/>
    <col min="1804" max="1804" width="0" style="322" hidden="1" customWidth="1"/>
    <col min="1805" max="1805" width="15.28515625" style="322" customWidth="1"/>
    <col min="1806" max="1806" width="9.140625" style="322"/>
    <col min="1807" max="1812" width="0" style="322" hidden="1" customWidth="1"/>
    <col min="1813" max="2048" width="9.140625" style="322"/>
    <col min="2049" max="2049" width="1.85546875" style="322" customWidth="1"/>
    <col min="2050" max="2050" width="4.28515625" style="322" customWidth="1"/>
    <col min="2051" max="2051" width="10.42578125" style="322" customWidth="1"/>
    <col min="2052" max="2052" width="21.7109375" style="322" customWidth="1"/>
    <col min="2053" max="2053" width="11.7109375" style="322" bestFit="1" customWidth="1"/>
    <col min="2054" max="2054" width="8.28515625" style="322" customWidth="1"/>
    <col min="2055" max="2056" width="0" style="322" hidden="1" customWidth="1"/>
    <col min="2057" max="2057" width="21.7109375" style="322" customWidth="1"/>
    <col min="2058" max="2058" width="0" style="322" hidden="1" customWidth="1"/>
    <col min="2059" max="2059" width="22.85546875" style="322" customWidth="1"/>
    <col min="2060" max="2060" width="0" style="322" hidden="1" customWidth="1"/>
    <col min="2061" max="2061" width="15.28515625" style="322" customWidth="1"/>
    <col min="2062" max="2062" width="9.140625" style="322"/>
    <col min="2063" max="2068" width="0" style="322" hidden="1" customWidth="1"/>
    <col min="2069" max="2304" width="9.140625" style="322"/>
    <col min="2305" max="2305" width="1.85546875" style="322" customWidth="1"/>
    <col min="2306" max="2306" width="4.28515625" style="322" customWidth="1"/>
    <col min="2307" max="2307" width="10.42578125" style="322" customWidth="1"/>
    <col min="2308" max="2308" width="21.7109375" style="322" customWidth="1"/>
    <col min="2309" max="2309" width="11.7109375" style="322" bestFit="1" customWidth="1"/>
    <col min="2310" max="2310" width="8.28515625" style="322" customWidth="1"/>
    <col min="2311" max="2312" width="0" style="322" hidden="1" customWidth="1"/>
    <col min="2313" max="2313" width="21.7109375" style="322" customWidth="1"/>
    <col min="2314" max="2314" width="0" style="322" hidden="1" customWidth="1"/>
    <col min="2315" max="2315" width="22.85546875" style="322" customWidth="1"/>
    <col min="2316" max="2316" width="0" style="322" hidden="1" customWidth="1"/>
    <col min="2317" max="2317" width="15.28515625" style="322" customWidth="1"/>
    <col min="2318" max="2318" width="9.140625" style="322"/>
    <col min="2319" max="2324" width="0" style="322" hidden="1" customWidth="1"/>
    <col min="2325" max="2560" width="9.140625" style="322"/>
    <col min="2561" max="2561" width="1.85546875" style="322" customWidth="1"/>
    <col min="2562" max="2562" width="4.28515625" style="322" customWidth="1"/>
    <col min="2563" max="2563" width="10.42578125" style="322" customWidth="1"/>
    <col min="2564" max="2564" width="21.7109375" style="322" customWidth="1"/>
    <col min="2565" max="2565" width="11.7109375" style="322" bestFit="1" customWidth="1"/>
    <col min="2566" max="2566" width="8.28515625" style="322" customWidth="1"/>
    <col min="2567" max="2568" width="0" style="322" hidden="1" customWidth="1"/>
    <col min="2569" max="2569" width="21.7109375" style="322" customWidth="1"/>
    <col min="2570" max="2570" width="0" style="322" hidden="1" customWidth="1"/>
    <col min="2571" max="2571" width="22.85546875" style="322" customWidth="1"/>
    <col min="2572" max="2572" width="0" style="322" hidden="1" customWidth="1"/>
    <col min="2573" max="2573" width="15.28515625" style="322" customWidth="1"/>
    <col min="2574" max="2574" width="9.140625" style="322"/>
    <col min="2575" max="2580" width="0" style="322" hidden="1" customWidth="1"/>
    <col min="2581" max="2816" width="9.140625" style="322"/>
    <col min="2817" max="2817" width="1.85546875" style="322" customWidth="1"/>
    <col min="2818" max="2818" width="4.28515625" style="322" customWidth="1"/>
    <col min="2819" max="2819" width="10.42578125" style="322" customWidth="1"/>
    <col min="2820" max="2820" width="21.7109375" style="322" customWidth="1"/>
    <col min="2821" max="2821" width="11.7109375" style="322" bestFit="1" customWidth="1"/>
    <col min="2822" max="2822" width="8.28515625" style="322" customWidth="1"/>
    <col min="2823" max="2824" width="0" style="322" hidden="1" customWidth="1"/>
    <col min="2825" max="2825" width="21.7109375" style="322" customWidth="1"/>
    <col min="2826" max="2826" width="0" style="322" hidden="1" customWidth="1"/>
    <col min="2827" max="2827" width="22.85546875" style="322" customWidth="1"/>
    <col min="2828" max="2828" width="0" style="322" hidden="1" customWidth="1"/>
    <col min="2829" max="2829" width="15.28515625" style="322" customWidth="1"/>
    <col min="2830" max="2830" width="9.140625" style="322"/>
    <col min="2831" max="2836" width="0" style="322" hidden="1" customWidth="1"/>
    <col min="2837" max="3072" width="9.140625" style="322"/>
    <col min="3073" max="3073" width="1.85546875" style="322" customWidth="1"/>
    <col min="3074" max="3074" width="4.28515625" style="322" customWidth="1"/>
    <col min="3075" max="3075" width="10.42578125" style="322" customWidth="1"/>
    <col min="3076" max="3076" width="21.7109375" style="322" customWidth="1"/>
    <col min="3077" max="3077" width="11.7109375" style="322" bestFit="1" customWidth="1"/>
    <col min="3078" max="3078" width="8.28515625" style="322" customWidth="1"/>
    <col min="3079" max="3080" width="0" style="322" hidden="1" customWidth="1"/>
    <col min="3081" max="3081" width="21.7109375" style="322" customWidth="1"/>
    <col min="3082" max="3082" width="0" style="322" hidden="1" customWidth="1"/>
    <col min="3083" max="3083" width="22.85546875" style="322" customWidth="1"/>
    <col min="3084" max="3084" width="0" style="322" hidden="1" customWidth="1"/>
    <col min="3085" max="3085" width="15.28515625" style="322" customWidth="1"/>
    <col min="3086" max="3086" width="9.140625" style="322"/>
    <col min="3087" max="3092" width="0" style="322" hidden="1" customWidth="1"/>
    <col min="3093" max="3328" width="9.140625" style="322"/>
    <col min="3329" max="3329" width="1.85546875" style="322" customWidth="1"/>
    <col min="3330" max="3330" width="4.28515625" style="322" customWidth="1"/>
    <col min="3331" max="3331" width="10.42578125" style="322" customWidth="1"/>
    <col min="3332" max="3332" width="21.7109375" style="322" customWidth="1"/>
    <col min="3333" max="3333" width="11.7109375" style="322" bestFit="1" customWidth="1"/>
    <col min="3334" max="3334" width="8.28515625" style="322" customWidth="1"/>
    <col min="3335" max="3336" width="0" style="322" hidden="1" customWidth="1"/>
    <col min="3337" max="3337" width="21.7109375" style="322" customWidth="1"/>
    <col min="3338" max="3338" width="0" style="322" hidden="1" customWidth="1"/>
    <col min="3339" max="3339" width="22.85546875" style="322" customWidth="1"/>
    <col min="3340" max="3340" width="0" style="322" hidden="1" customWidth="1"/>
    <col min="3341" max="3341" width="15.28515625" style="322" customWidth="1"/>
    <col min="3342" max="3342" width="9.140625" style="322"/>
    <col min="3343" max="3348" width="0" style="322" hidden="1" customWidth="1"/>
    <col min="3349" max="3584" width="9.140625" style="322"/>
    <col min="3585" max="3585" width="1.85546875" style="322" customWidth="1"/>
    <col min="3586" max="3586" width="4.28515625" style="322" customWidth="1"/>
    <col min="3587" max="3587" width="10.42578125" style="322" customWidth="1"/>
    <col min="3588" max="3588" width="21.7109375" style="322" customWidth="1"/>
    <col min="3589" max="3589" width="11.7109375" style="322" bestFit="1" customWidth="1"/>
    <col min="3590" max="3590" width="8.28515625" style="322" customWidth="1"/>
    <col min="3591" max="3592" width="0" style="322" hidden="1" customWidth="1"/>
    <col min="3593" max="3593" width="21.7109375" style="322" customWidth="1"/>
    <col min="3594" max="3594" width="0" style="322" hidden="1" customWidth="1"/>
    <col min="3595" max="3595" width="22.85546875" style="322" customWidth="1"/>
    <col min="3596" max="3596" width="0" style="322" hidden="1" customWidth="1"/>
    <col min="3597" max="3597" width="15.28515625" style="322" customWidth="1"/>
    <col min="3598" max="3598" width="9.140625" style="322"/>
    <col min="3599" max="3604" width="0" style="322" hidden="1" customWidth="1"/>
    <col min="3605" max="3840" width="9.140625" style="322"/>
    <col min="3841" max="3841" width="1.85546875" style="322" customWidth="1"/>
    <col min="3842" max="3842" width="4.28515625" style="322" customWidth="1"/>
    <col min="3843" max="3843" width="10.42578125" style="322" customWidth="1"/>
    <col min="3844" max="3844" width="21.7109375" style="322" customWidth="1"/>
    <col min="3845" max="3845" width="11.7109375" style="322" bestFit="1" customWidth="1"/>
    <col min="3846" max="3846" width="8.28515625" style="322" customWidth="1"/>
    <col min="3847" max="3848" width="0" style="322" hidden="1" customWidth="1"/>
    <col min="3849" max="3849" width="21.7109375" style="322" customWidth="1"/>
    <col min="3850" max="3850" width="0" style="322" hidden="1" customWidth="1"/>
    <col min="3851" max="3851" width="22.85546875" style="322" customWidth="1"/>
    <col min="3852" max="3852" width="0" style="322" hidden="1" customWidth="1"/>
    <col min="3853" max="3853" width="15.28515625" style="322" customWidth="1"/>
    <col min="3854" max="3854" width="9.140625" style="322"/>
    <col min="3855" max="3860" width="0" style="322" hidden="1" customWidth="1"/>
    <col min="3861" max="4096" width="9.140625" style="322"/>
    <col min="4097" max="4097" width="1.85546875" style="322" customWidth="1"/>
    <col min="4098" max="4098" width="4.28515625" style="322" customWidth="1"/>
    <col min="4099" max="4099" width="10.42578125" style="322" customWidth="1"/>
    <col min="4100" max="4100" width="21.7109375" style="322" customWidth="1"/>
    <col min="4101" max="4101" width="11.7109375" style="322" bestFit="1" customWidth="1"/>
    <col min="4102" max="4102" width="8.28515625" style="322" customWidth="1"/>
    <col min="4103" max="4104" width="0" style="322" hidden="1" customWidth="1"/>
    <col min="4105" max="4105" width="21.7109375" style="322" customWidth="1"/>
    <col min="4106" max="4106" width="0" style="322" hidden="1" customWidth="1"/>
    <col min="4107" max="4107" width="22.85546875" style="322" customWidth="1"/>
    <col min="4108" max="4108" width="0" style="322" hidden="1" customWidth="1"/>
    <col min="4109" max="4109" width="15.28515625" style="322" customWidth="1"/>
    <col min="4110" max="4110" width="9.140625" style="322"/>
    <col min="4111" max="4116" width="0" style="322" hidden="1" customWidth="1"/>
    <col min="4117" max="4352" width="9.140625" style="322"/>
    <col min="4353" max="4353" width="1.85546875" style="322" customWidth="1"/>
    <col min="4354" max="4354" width="4.28515625" style="322" customWidth="1"/>
    <col min="4355" max="4355" width="10.42578125" style="322" customWidth="1"/>
    <col min="4356" max="4356" width="21.7109375" style="322" customWidth="1"/>
    <col min="4357" max="4357" width="11.7109375" style="322" bestFit="1" customWidth="1"/>
    <col min="4358" max="4358" width="8.28515625" style="322" customWidth="1"/>
    <col min="4359" max="4360" width="0" style="322" hidden="1" customWidth="1"/>
    <col min="4361" max="4361" width="21.7109375" style="322" customWidth="1"/>
    <col min="4362" max="4362" width="0" style="322" hidden="1" customWidth="1"/>
    <col min="4363" max="4363" width="22.85546875" style="322" customWidth="1"/>
    <col min="4364" max="4364" width="0" style="322" hidden="1" customWidth="1"/>
    <col min="4365" max="4365" width="15.28515625" style="322" customWidth="1"/>
    <col min="4366" max="4366" width="9.140625" style="322"/>
    <col min="4367" max="4372" width="0" style="322" hidden="1" customWidth="1"/>
    <col min="4373" max="4608" width="9.140625" style="322"/>
    <col min="4609" max="4609" width="1.85546875" style="322" customWidth="1"/>
    <col min="4610" max="4610" width="4.28515625" style="322" customWidth="1"/>
    <col min="4611" max="4611" width="10.42578125" style="322" customWidth="1"/>
    <col min="4612" max="4612" width="21.7109375" style="322" customWidth="1"/>
    <col min="4613" max="4613" width="11.7109375" style="322" bestFit="1" customWidth="1"/>
    <col min="4614" max="4614" width="8.28515625" style="322" customWidth="1"/>
    <col min="4615" max="4616" width="0" style="322" hidden="1" customWidth="1"/>
    <col min="4617" max="4617" width="21.7109375" style="322" customWidth="1"/>
    <col min="4618" max="4618" width="0" style="322" hidden="1" customWidth="1"/>
    <col min="4619" max="4619" width="22.85546875" style="322" customWidth="1"/>
    <col min="4620" max="4620" width="0" style="322" hidden="1" customWidth="1"/>
    <col min="4621" max="4621" width="15.28515625" style="322" customWidth="1"/>
    <col min="4622" max="4622" width="9.140625" style="322"/>
    <col min="4623" max="4628" width="0" style="322" hidden="1" customWidth="1"/>
    <col min="4629" max="4864" width="9.140625" style="322"/>
    <col min="4865" max="4865" width="1.85546875" style="322" customWidth="1"/>
    <col min="4866" max="4866" width="4.28515625" style="322" customWidth="1"/>
    <col min="4867" max="4867" width="10.42578125" style="322" customWidth="1"/>
    <col min="4868" max="4868" width="21.7109375" style="322" customWidth="1"/>
    <col min="4869" max="4869" width="11.7109375" style="322" bestFit="1" customWidth="1"/>
    <col min="4870" max="4870" width="8.28515625" style="322" customWidth="1"/>
    <col min="4871" max="4872" width="0" style="322" hidden="1" customWidth="1"/>
    <col min="4873" max="4873" width="21.7109375" style="322" customWidth="1"/>
    <col min="4874" max="4874" width="0" style="322" hidden="1" customWidth="1"/>
    <col min="4875" max="4875" width="22.85546875" style="322" customWidth="1"/>
    <col min="4876" max="4876" width="0" style="322" hidden="1" customWidth="1"/>
    <col min="4877" max="4877" width="15.28515625" style="322" customWidth="1"/>
    <col min="4878" max="4878" width="9.140625" style="322"/>
    <col min="4879" max="4884" width="0" style="322" hidden="1" customWidth="1"/>
    <col min="4885" max="5120" width="9.140625" style="322"/>
    <col min="5121" max="5121" width="1.85546875" style="322" customWidth="1"/>
    <col min="5122" max="5122" width="4.28515625" style="322" customWidth="1"/>
    <col min="5123" max="5123" width="10.42578125" style="322" customWidth="1"/>
    <col min="5124" max="5124" width="21.7109375" style="322" customWidth="1"/>
    <col min="5125" max="5125" width="11.7109375" style="322" bestFit="1" customWidth="1"/>
    <col min="5126" max="5126" width="8.28515625" style="322" customWidth="1"/>
    <col min="5127" max="5128" width="0" style="322" hidden="1" customWidth="1"/>
    <col min="5129" max="5129" width="21.7109375" style="322" customWidth="1"/>
    <col min="5130" max="5130" width="0" style="322" hidden="1" customWidth="1"/>
    <col min="5131" max="5131" width="22.85546875" style="322" customWidth="1"/>
    <col min="5132" max="5132" width="0" style="322" hidden="1" customWidth="1"/>
    <col min="5133" max="5133" width="15.28515625" style="322" customWidth="1"/>
    <col min="5134" max="5134" width="9.140625" style="322"/>
    <col min="5135" max="5140" width="0" style="322" hidden="1" customWidth="1"/>
    <col min="5141" max="5376" width="9.140625" style="322"/>
    <col min="5377" max="5377" width="1.85546875" style="322" customWidth="1"/>
    <col min="5378" max="5378" width="4.28515625" style="322" customWidth="1"/>
    <col min="5379" max="5379" width="10.42578125" style="322" customWidth="1"/>
    <col min="5380" max="5380" width="21.7109375" style="322" customWidth="1"/>
    <col min="5381" max="5381" width="11.7109375" style="322" bestFit="1" customWidth="1"/>
    <col min="5382" max="5382" width="8.28515625" style="322" customWidth="1"/>
    <col min="5383" max="5384" width="0" style="322" hidden="1" customWidth="1"/>
    <col min="5385" max="5385" width="21.7109375" style="322" customWidth="1"/>
    <col min="5386" max="5386" width="0" style="322" hidden="1" customWidth="1"/>
    <col min="5387" max="5387" width="22.85546875" style="322" customWidth="1"/>
    <col min="5388" max="5388" width="0" style="322" hidden="1" customWidth="1"/>
    <col min="5389" max="5389" width="15.28515625" style="322" customWidth="1"/>
    <col min="5390" max="5390" width="9.140625" style="322"/>
    <col min="5391" max="5396" width="0" style="322" hidden="1" customWidth="1"/>
    <col min="5397" max="5632" width="9.140625" style="322"/>
    <col min="5633" max="5633" width="1.85546875" style="322" customWidth="1"/>
    <col min="5634" max="5634" width="4.28515625" style="322" customWidth="1"/>
    <col min="5635" max="5635" width="10.42578125" style="322" customWidth="1"/>
    <col min="5636" max="5636" width="21.7109375" style="322" customWidth="1"/>
    <col min="5637" max="5637" width="11.7109375" style="322" bestFit="1" customWidth="1"/>
    <col min="5638" max="5638" width="8.28515625" style="322" customWidth="1"/>
    <col min="5639" max="5640" width="0" style="322" hidden="1" customWidth="1"/>
    <col min="5641" max="5641" width="21.7109375" style="322" customWidth="1"/>
    <col min="5642" max="5642" width="0" style="322" hidden="1" customWidth="1"/>
    <col min="5643" max="5643" width="22.85546875" style="322" customWidth="1"/>
    <col min="5644" max="5644" width="0" style="322" hidden="1" customWidth="1"/>
    <col min="5645" max="5645" width="15.28515625" style="322" customWidth="1"/>
    <col min="5646" max="5646" width="9.140625" style="322"/>
    <col min="5647" max="5652" width="0" style="322" hidden="1" customWidth="1"/>
    <col min="5653" max="5888" width="9.140625" style="322"/>
    <col min="5889" max="5889" width="1.85546875" style="322" customWidth="1"/>
    <col min="5890" max="5890" width="4.28515625" style="322" customWidth="1"/>
    <col min="5891" max="5891" width="10.42578125" style="322" customWidth="1"/>
    <col min="5892" max="5892" width="21.7109375" style="322" customWidth="1"/>
    <col min="5893" max="5893" width="11.7109375" style="322" bestFit="1" customWidth="1"/>
    <col min="5894" max="5894" width="8.28515625" style="322" customWidth="1"/>
    <col min="5895" max="5896" width="0" style="322" hidden="1" customWidth="1"/>
    <col min="5897" max="5897" width="21.7109375" style="322" customWidth="1"/>
    <col min="5898" max="5898" width="0" style="322" hidden="1" customWidth="1"/>
    <col min="5899" max="5899" width="22.85546875" style="322" customWidth="1"/>
    <col min="5900" max="5900" width="0" style="322" hidden="1" customWidth="1"/>
    <col min="5901" max="5901" width="15.28515625" style="322" customWidth="1"/>
    <col min="5902" max="5902" width="9.140625" style="322"/>
    <col min="5903" max="5908" width="0" style="322" hidden="1" customWidth="1"/>
    <col min="5909" max="6144" width="9.140625" style="322"/>
    <col min="6145" max="6145" width="1.85546875" style="322" customWidth="1"/>
    <col min="6146" max="6146" width="4.28515625" style="322" customWidth="1"/>
    <col min="6147" max="6147" width="10.42578125" style="322" customWidth="1"/>
    <col min="6148" max="6148" width="21.7109375" style="322" customWidth="1"/>
    <col min="6149" max="6149" width="11.7109375" style="322" bestFit="1" customWidth="1"/>
    <col min="6150" max="6150" width="8.28515625" style="322" customWidth="1"/>
    <col min="6151" max="6152" width="0" style="322" hidden="1" customWidth="1"/>
    <col min="6153" max="6153" width="21.7109375" style="322" customWidth="1"/>
    <col min="6154" max="6154" width="0" style="322" hidden="1" customWidth="1"/>
    <col min="6155" max="6155" width="22.85546875" style="322" customWidth="1"/>
    <col min="6156" max="6156" width="0" style="322" hidden="1" customWidth="1"/>
    <col min="6157" max="6157" width="15.28515625" style="322" customWidth="1"/>
    <col min="6158" max="6158" width="9.140625" style="322"/>
    <col min="6159" max="6164" width="0" style="322" hidden="1" customWidth="1"/>
    <col min="6165" max="6400" width="9.140625" style="322"/>
    <col min="6401" max="6401" width="1.85546875" style="322" customWidth="1"/>
    <col min="6402" max="6402" width="4.28515625" style="322" customWidth="1"/>
    <col min="6403" max="6403" width="10.42578125" style="322" customWidth="1"/>
    <col min="6404" max="6404" width="21.7109375" style="322" customWidth="1"/>
    <col min="6405" max="6405" width="11.7109375" style="322" bestFit="1" customWidth="1"/>
    <col min="6406" max="6406" width="8.28515625" style="322" customWidth="1"/>
    <col min="6407" max="6408" width="0" style="322" hidden="1" customWidth="1"/>
    <col min="6409" max="6409" width="21.7109375" style="322" customWidth="1"/>
    <col min="6410" max="6410" width="0" style="322" hidden="1" customWidth="1"/>
    <col min="6411" max="6411" width="22.85546875" style="322" customWidth="1"/>
    <col min="6412" max="6412" width="0" style="322" hidden="1" customWidth="1"/>
    <col min="6413" max="6413" width="15.28515625" style="322" customWidth="1"/>
    <col min="6414" max="6414" width="9.140625" style="322"/>
    <col min="6415" max="6420" width="0" style="322" hidden="1" customWidth="1"/>
    <col min="6421" max="6656" width="9.140625" style="322"/>
    <col min="6657" max="6657" width="1.85546875" style="322" customWidth="1"/>
    <col min="6658" max="6658" width="4.28515625" style="322" customWidth="1"/>
    <col min="6659" max="6659" width="10.42578125" style="322" customWidth="1"/>
    <col min="6660" max="6660" width="21.7109375" style="322" customWidth="1"/>
    <col min="6661" max="6661" width="11.7109375" style="322" bestFit="1" customWidth="1"/>
    <col min="6662" max="6662" width="8.28515625" style="322" customWidth="1"/>
    <col min="6663" max="6664" width="0" style="322" hidden="1" customWidth="1"/>
    <col min="6665" max="6665" width="21.7109375" style="322" customWidth="1"/>
    <col min="6666" max="6666" width="0" style="322" hidden="1" customWidth="1"/>
    <col min="6667" max="6667" width="22.85546875" style="322" customWidth="1"/>
    <col min="6668" max="6668" width="0" style="322" hidden="1" customWidth="1"/>
    <col min="6669" max="6669" width="15.28515625" style="322" customWidth="1"/>
    <col min="6670" max="6670" width="9.140625" style="322"/>
    <col min="6671" max="6676" width="0" style="322" hidden="1" customWidth="1"/>
    <col min="6677" max="6912" width="9.140625" style="322"/>
    <col min="6913" max="6913" width="1.85546875" style="322" customWidth="1"/>
    <col min="6914" max="6914" width="4.28515625" style="322" customWidth="1"/>
    <col min="6915" max="6915" width="10.42578125" style="322" customWidth="1"/>
    <col min="6916" max="6916" width="21.7109375" style="322" customWidth="1"/>
    <col min="6917" max="6917" width="11.7109375" style="322" bestFit="1" customWidth="1"/>
    <col min="6918" max="6918" width="8.28515625" style="322" customWidth="1"/>
    <col min="6919" max="6920" width="0" style="322" hidden="1" customWidth="1"/>
    <col min="6921" max="6921" width="21.7109375" style="322" customWidth="1"/>
    <col min="6922" max="6922" width="0" style="322" hidden="1" customWidth="1"/>
    <col min="6923" max="6923" width="22.85546875" style="322" customWidth="1"/>
    <col min="6924" max="6924" width="0" style="322" hidden="1" customWidth="1"/>
    <col min="6925" max="6925" width="15.28515625" style="322" customWidth="1"/>
    <col min="6926" max="6926" width="9.140625" style="322"/>
    <col min="6927" max="6932" width="0" style="322" hidden="1" customWidth="1"/>
    <col min="6933" max="7168" width="9.140625" style="322"/>
    <col min="7169" max="7169" width="1.85546875" style="322" customWidth="1"/>
    <col min="7170" max="7170" width="4.28515625" style="322" customWidth="1"/>
    <col min="7171" max="7171" width="10.42578125" style="322" customWidth="1"/>
    <col min="7172" max="7172" width="21.7109375" style="322" customWidth="1"/>
    <col min="7173" max="7173" width="11.7109375" style="322" bestFit="1" customWidth="1"/>
    <col min="7174" max="7174" width="8.28515625" style="322" customWidth="1"/>
    <col min="7175" max="7176" width="0" style="322" hidden="1" customWidth="1"/>
    <col min="7177" max="7177" width="21.7109375" style="322" customWidth="1"/>
    <col min="7178" max="7178" width="0" style="322" hidden="1" customWidth="1"/>
    <col min="7179" max="7179" width="22.85546875" style="322" customWidth="1"/>
    <col min="7180" max="7180" width="0" style="322" hidden="1" customWidth="1"/>
    <col min="7181" max="7181" width="15.28515625" style="322" customWidth="1"/>
    <col min="7182" max="7182" width="9.140625" style="322"/>
    <col min="7183" max="7188" width="0" style="322" hidden="1" customWidth="1"/>
    <col min="7189" max="7424" width="9.140625" style="322"/>
    <col min="7425" max="7425" width="1.85546875" style="322" customWidth="1"/>
    <col min="7426" max="7426" width="4.28515625" style="322" customWidth="1"/>
    <col min="7427" max="7427" width="10.42578125" style="322" customWidth="1"/>
    <col min="7428" max="7428" width="21.7109375" style="322" customWidth="1"/>
    <col min="7429" max="7429" width="11.7109375" style="322" bestFit="1" customWidth="1"/>
    <col min="7430" max="7430" width="8.28515625" style="322" customWidth="1"/>
    <col min="7431" max="7432" width="0" style="322" hidden="1" customWidth="1"/>
    <col min="7433" max="7433" width="21.7109375" style="322" customWidth="1"/>
    <col min="7434" max="7434" width="0" style="322" hidden="1" customWidth="1"/>
    <col min="7435" max="7435" width="22.85546875" style="322" customWidth="1"/>
    <col min="7436" max="7436" width="0" style="322" hidden="1" customWidth="1"/>
    <col min="7437" max="7437" width="15.28515625" style="322" customWidth="1"/>
    <col min="7438" max="7438" width="9.140625" style="322"/>
    <col min="7439" max="7444" width="0" style="322" hidden="1" customWidth="1"/>
    <col min="7445" max="7680" width="9.140625" style="322"/>
    <col min="7681" max="7681" width="1.85546875" style="322" customWidth="1"/>
    <col min="7682" max="7682" width="4.28515625" style="322" customWidth="1"/>
    <col min="7683" max="7683" width="10.42578125" style="322" customWidth="1"/>
    <col min="7684" max="7684" width="21.7109375" style="322" customWidth="1"/>
    <col min="7685" max="7685" width="11.7109375" style="322" bestFit="1" customWidth="1"/>
    <col min="7686" max="7686" width="8.28515625" style="322" customWidth="1"/>
    <col min="7687" max="7688" width="0" style="322" hidden="1" customWidth="1"/>
    <col min="7689" max="7689" width="21.7109375" style="322" customWidth="1"/>
    <col min="7690" max="7690" width="0" style="322" hidden="1" customWidth="1"/>
    <col min="7691" max="7691" width="22.85546875" style="322" customWidth="1"/>
    <col min="7692" max="7692" width="0" style="322" hidden="1" customWidth="1"/>
    <col min="7693" max="7693" width="15.28515625" style="322" customWidth="1"/>
    <col min="7694" max="7694" width="9.140625" style="322"/>
    <col min="7695" max="7700" width="0" style="322" hidden="1" customWidth="1"/>
    <col min="7701" max="7936" width="9.140625" style="322"/>
    <col min="7937" max="7937" width="1.85546875" style="322" customWidth="1"/>
    <col min="7938" max="7938" width="4.28515625" style="322" customWidth="1"/>
    <col min="7939" max="7939" width="10.42578125" style="322" customWidth="1"/>
    <col min="7940" max="7940" width="21.7109375" style="322" customWidth="1"/>
    <col min="7941" max="7941" width="11.7109375" style="322" bestFit="1" customWidth="1"/>
    <col min="7942" max="7942" width="8.28515625" style="322" customWidth="1"/>
    <col min="7943" max="7944" width="0" style="322" hidden="1" customWidth="1"/>
    <col min="7945" max="7945" width="21.7109375" style="322" customWidth="1"/>
    <col min="7946" max="7946" width="0" style="322" hidden="1" customWidth="1"/>
    <col min="7947" max="7947" width="22.85546875" style="322" customWidth="1"/>
    <col min="7948" max="7948" width="0" style="322" hidden="1" customWidth="1"/>
    <col min="7949" max="7949" width="15.28515625" style="322" customWidth="1"/>
    <col min="7950" max="7950" width="9.140625" style="322"/>
    <col min="7951" max="7956" width="0" style="322" hidden="1" customWidth="1"/>
    <col min="7957" max="8192" width="9.140625" style="322"/>
    <col min="8193" max="8193" width="1.85546875" style="322" customWidth="1"/>
    <col min="8194" max="8194" width="4.28515625" style="322" customWidth="1"/>
    <col min="8195" max="8195" width="10.42578125" style="322" customWidth="1"/>
    <col min="8196" max="8196" width="21.7109375" style="322" customWidth="1"/>
    <col min="8197" max="8197" width="11.7109375" style="322" bestFit="1" customWidth="1"/>
    <col min="8198" max="8198" width="8.28515625" style="322" customWidth="1"/>
    <col min="8199" max="8200" width="0" style="322" hidden="1" customWidth="1"/>
    <col min="8201" max="8201" width="21.7109375" style="322" customWidth="1"/>
    <col min="8202" max="8202" width="0" style="322" hidden="1" customWidth="1"/>
    <col min="8203" max="8203" width="22.85546875" style="322" customWidth="1"/>
    <col min="8204" max="8204" width="0" style="322" hidden="1" customWidth="1"/>
    <col min="8205" max="8205" width="15.28515625" style="322" customWidth="1"/>
    <col min="8206" max="8206" width="9.140625" style="322"/>
    <col min="8207" max="8212" width="0" style="322" hidden="1" customWidth="1"/>
    <col min="8213" max="8448" width="9.140625" style="322"/>
    <col min="8449" max="8449" width="1.85546875" style="322" customWidth="1"/>
    <col min="8450" max="8450" width="4.28515625" style="322" customWidth="1"/>
    <col min="8451" max="8451" width="10.42578125" style="322" customWidth="1"/>
    <col min="8452" max="8452" width="21.7109375" style="322" customWidth="1"/>
    <col min="8453" max="8453" width="11.7109375" style="322" bestFit="1" customWidth="1"/>
    <col min="8454" max="8454" width="8.28515625" style="322" customWidth="1"/>
    <col min="8455" max="8456" width="0" style="322" hidden="1" customWidth="1"/>
    <col min="8457" max="8457" width="21.7109375" style="322" customWidth="1"/>
    <col min="8458" max="8458" width="0" style="322" hidden="1" customWidth="1"/>
    <col min="8459" max="8459" width="22.85546875" style="322" customWidth="1"/>
    <col min="8460" max="8460" width="0" style="322" hidden="1" customWidth="1"/>
    <col min="8461" max="8461" width="15.28515625" style="322" customWidth="1"/>
    <col min="8462" max="8462" width="9.140625" style="322"/>
    <col min="8463" max="8468" width="0" style="322" hidden="1" customWidth="1"/>
    <col min="8469" max="8704" width="9.140625" style="322"/>
    <col min="8705" max="8705" width="1.85546875" style="322" customWidth="1"/>
    <col min="8706" max="8706" width="4.28515625" style="322" customWidth="1"/>
    <col min="8707" max="8707" width="10.42578125" style="322" customWidth="1"/>
    <col min="8708" max="8708" width="21.7109375" style="322" customWidth="1"/>
    <col min="8709" max="8709" width="11.7109375" style="322" bestFit="1" customWidth="1"/>
    <col min="8710" max="8710" width="8.28515625" style="322" customWidth="1"/>
    <col min="8711" max="8712" width="0" style="322" hidden="1" customWidth="1"/>
    <col min="8713" max="8713" width="21.7109375" style="322" customWidth="1"/>
    <col min="8714" max="8714" width="0" style="322" hidden="1" customWidth="1"/>
    <col min="8715" max="8715" width="22.85546875" style="322" customWidth="1"/>
    <col min="8716" max="8716" width="0" style="322" hidden="1" customWidth="1"/>
    <col min="8717" max="8717" width="15.28515625" style="322" customWidth="1"/>
    <col min="8718" max="8718" width="9.140625" style="322"/>
    <col min="8719" max="8724" width="0" style="322" hidden="1" customWidth="1"/>
    <col min="8725" max="8960" width="9.140625" style="322"/>
    <col min="8961" max="8961" width="1.85546875" style="322" customWidth="1"/>
    <col min="8962" max="8962" width="4.28515625" style="322" customWidth="1"/>
    <col min="8963" max="8963" width="10.42578125" style="322" customWidth="1"/>
    <col min="8964" max="8964" width="21.7109375" style="322" customWidth="1"/>
    <col min="8965" max="8965" width="11.7109375" style="322" bestFit="1" customWidth="1"/>
    <col min="8966" max="8966" width="8.28515625" style="322" customWidth="1"/>
    <col min="8967" max="8968" width="0" style="322" hidden="1" customWidth="1"/>
    <col min="8969" max="8969" width="21.7109375" style="322" customWidth="1"/>
    <col min="8970" max="8970" width="0" style="322" hidden="1" customWidth="1"/>
    <col min="8971" max="8971" width="22.85546875" style="322" customWidth="1"/>
    <col min="8972" max="8972" width="0" style="322" hidden="1" customWidth="1"/>
    <col min="8973" max="8973" width="15.28515625" style="322" customWidth="1"/>
    <col min="8974" max="8974" width="9.140625" style="322"/>
    <col min="8975" max="8980" width="0" style="322" hidden="1" customWidth="1"/>
    <col min="8981" max="9216" width="9.140625" style="322"/>
    <col min="9217" max="9217" width="1.85546875" style="322" customWidth="1"/>
    <col min="9218" max="9218" width="4.28515625" style="322" customWidth="1"/>
    <col min="9219" max="9219" width="10.42578125" style="322" customWidth="1"/>
    <col min="9220" max="9220" width="21.7109375" style="322" customWidth="1"/>
    <col min="9221" max="9221" width="11.7109375" style="322" bestFit="1" customWidth="1"/>
    <col min="9222" max="9222" width="8.28515625" style="322" customWidth="1"/>
    <col min="9223" max="9224" width="0" style="322" hidden="1" customWidth="1"/>
    <col min="9225" max="9225" width="21.7109375" style="322" customWidth="1"/>
    <col min="9226" max="9226" width="0" style="322" hidden="1" customWidth="1"/>
    <col min="9227" max="9227" width="22.85546875" style="322" customWidth="1"/>
    <col min="9228" max="9228" width="0" style="322" hidden="1" customWidth="1"/>
    <col min="9229" max="9229" width="15.28515625" style="322" customWidth="1"/>
    <col min="9230" max="9230" width="9.140625" style="322"/>
    <col min="9231" max="9236" width="0" style="322" hidden="1" customWidth="1"/>
    <col min="9237" max="9472" width="9.140625" style="322"/>
    <col min="9473" max="9473" width="1.85546875" style="322" customWidth="1"/>
    <col min="9474" max="9474" width="4.28515625" style="322" customWidth="1"/>
    <col min="9475" max="9475" width="10.42578125" style="322" customWidth="1"/>
    <col min="9476" max="9476" width="21.7109375" style="322" customWidth="1"/>
    <col min="9477" max="9477" width="11.7109375" style="322" bestFit="1" customWidth="1"/>
    <col min="9478" max="9478" width="8.28515625" style="322" customWidth="1"/>
    <col min="9479" max="9480" width="0" style="322" hidden="1" customWidth="1"/>
    <col min="9481" max="9481" width="21.7109375" style="322" customWidth="1"/>
    <col min="9482" max="9482" width="0" style="322" hidden="1" customWidth="1"/>
    <col min="9483" max="9483" width="22.85546875" style="322" customWidth="1"/>
    <col min="9484" max="9484" width="0" style="322" hidden="1" customWidth="1"/>
    <col min="9485" max="9485" width="15.28515625" style="322" customWidth="1"/>
    <col min="9486" max="9486" width="9.140625" style="322"/>
    <col min="9487" max="9492" width="0" style="322" hidden="1" customWidth="1"/>
    <col min="9493" max="9728" width="9.140625" style="322"/>
    <col min="9729" max="9729" width="1.85546875" style="322" customWidth="1"/>
    <col min="9730" max="9730" width="4.28515625" style="322" customWidth="1"/>
    <col min="9731" max="9731" width="10.42578125" style="322" customWidth="1"/>
    <col min="9732" max="9732" width="21.7109375" style="322" customWidth="1"/>
    <col min="9733" max="9733" width="11.7109375" style="322" bestFit="1" customWidth="1"/>
    <col min="9734" max="9734" width="8.28515625" style="322" customWidth="1"/>
    <col min="9735" max="9736" width="0" style="322" hidden="1" customWidth="1"/>
    <col min="9737" max="9737" width="21.7109375" style="322" customWidth="1"/>
    <col min="9738" max="9738" width="0" style="322" hidden="1" customWidth="1"/>
    <col min="9739" max="9739" width="22.85546875" style="322" customWidth="1"/>
    <col min="9740" max="9740" width="0" style="322" hidden="1" customWidth="1"/>
    <col min="9741" max="9741" width="15.28515625" style="322" customWidth="1"/>
    <col min="9742" max="9742" width="9.140625" style="322"/>
    <col min="9743" max="9748" width="0" style="322" hidden="1" customWidth="1"/>
    <col min="9749" max="9984" width="9.140625" style="322"/>
    <col min="9985" max="9985" width="1.85546875" style="322" customWidth="1"/>
    <col min="9986" max="9986" width="4.28515625" style="322" customWidth="1"/>
    <col min="9987" max="9987" width="10.42578125" style="322" customWidth="1"/>
    <col min="9988" max="9988" width="21.7109375" style="322" customWidth="1"/>
    <col min="9989" max="9989" width="11.7109375" style="322" bestFit="1" customWidth="1"/>
    <col min="9990" max="9990" width="8.28515625" style="322" customWidth="1"/>
    <col min="9991" max="9992" width="0" style="322" hidden="1" customWidth="1"/>
    <col min="9993" max="9993" width="21.7109375" style="322" customWidth="1"/>
    <col min="9994" max="9994" width="0" style="322" hidden="1" customWidth="1"/>
    <col min="9995" max="9995" width="22.85546875" style="322" customWidth="1"/>
    <col min="9996" max="9996" width="0" style="322" hidden="1" customWidth="1"/>
    <col min="9997" max="9997" width="15.28515625" style="322" customWidth="1"/>
    <col min="9998" max="9998" width="9.140625" style="322"/>
    <col min="9999" max="10004" width="0" style="322" hidden="1" customWidth="1"/>
    <col min="10005" max="10240" width="9.140625" style="322"/>
    <col min="10241" max="10241" width="1.85546875" style="322" customWidth="1"/>
    <col min="10242" max="10242" width="4.28515625" style="322" customWidth="1"/>
    <col min="10243" max="10243" width="10.42578125" style="322" customWidth="1"/>
    <col min="10244" max="10244" width="21.7109375" style="322" customWidth="1"/>
    <col min="10245" max="10245" width="11.7109375" style="322" bestFit="1" customWidth="1"/>
    <col min="10246" max="10246" width="8.28515625" style="322" customWidth="1"/>
    <col min="10247" max="10248" width="0" style="322" hidden="1" customWidth="1"/>
    <col min="10249" max="10249" width="21.7109375" style="322" customWidth="1"/>
    <col min="10250" max="10250" width="0" style="322" hidden="1" customWidth="1"/>
    <col min="10251" max="10251" width="22.85546875" style="322" customWidth="1"/>
    <col min="10252" max="10252" width="0" style="322" hidden="1" customWidth="1"/>
    <col min="10253" max="10253" width="15.28515625" style="322" customWidth="1"/>
    <col min="10254" max="10254" width="9.140625" style="322"/>
    <col min="10255" max="10260" width="0" style="322" hidden="1" customWidth="1"/>
    <col min="10261" max="10496" width="9.140625" style="322"/>
    <col min="10497" max="10497" width="1.85546875" style="322" customWidth="1"/>
    <col min="10498" max="10498" width="4.28515625" style="322" customWidth="1"/>
    <col min="10499" max="10499" width="10.42578125" style="322" customWidth="1"/>
    <col min="10500" max="10500" width="21.7109375" style="322" customWidth="1"/>
    <col min="10501" max="10501" width="11.7109375" style="322" bestFit="1" customWidth="1"/>
    <col min="10502" max="10502" width="8.28515625" style="322" customWidth="1"/>
    <col min="10503" max="10504" width="0" style="322" hidden="1" customWidth="1"/>
    <col min="10505" max="10505" width="21.7109375" style="322" customWidth="1"/>
    <col min="10506" max="10506" width="0" style="322" hidden="1" customWidth="1"/>
    <col min="10507" max="10507" width="22.85546875" style="322" customWidth="1"/>
    <col min="10508" max="10508" width="0" style="322" hidden="1" customWidth="1"/>
    <col min="10509" max="10509" width="15.28515625" style="322" customWidth="1"/>
    <col min="10510" max="10510" width="9.140625" style="322"/>
    <col min="10511" max="10516" width="0" style="322" hidden="1" customWidth="1"/>
    <col min="10517" max="10752" width="9.140625" style="322"/>
    <col min="10753" max="10753" width="1.85546875" style="322" customWidth="1"/>
    <col min="10754" max="10754" width="4.28515625" style="322" customWidth="1"/>
    <col min="10755" max="10755" width="10.42578125" style="322" customWidth="1"/>
    <col min="10756" max="10756" width="21.7109375" style="322" customWidth="1"/>
    <col min="10757" max="10757" width="11.7109375" style="322" bestFit="1" customWidth="1"/>
    <col min="10758" max="10758" width="8.28515625" style="322" customWidth="1"/>
    <col min="10759" max="10760" width="0" style="322" hidden="1" customWidth="1"/>
    <col min="10761" max="10761" width="21.7109375" style="322" customWidth="1"/>
    <col min="10762" max="10762" width="0" style="322" hidden="1" customWidth="1"/>
    <col min="10763" max="10763" width="22.85546875" style="322" customWidth="1"/>
    <col min="10764" max="10764" width="0" style="322" hidden="1" customWidth="1"/>
    <col min="10765" max="10765" width="15.28515625" style="322" customWidth="1"/>
    <col min="10766" max="10766" width="9.140625" style="322"/>
    <col min="10767" max="10772" width="0" style="322" hidden="1" customWidth="1"/>
    <col min="10773" max="11008" width="9.140625" style="322"/>
    <col min="11009" max="11009" width="1.85546875" style="322" customWidth="1"/>
    <col min="11010" max="11010" width="4.28515625" style="322" customWidth="1"/>
    <col min="11011" max="11011" width="10.42578125" style="322" customWidth="1"/>
    <col min="11012" max="11012" width="21.7109375" style="322" customWidth="1"/>
    <col min="11013" max="11013" width="11.7109375" style="322" bestFit="1" customWidth="1"/>
    <col min="11014" max="11014" width="8.28515625" style="322" customWidth="1"/>
    <col min="11015" max="11016" width="0" style="322" hidden="1" customWidth="1"/>
    <col min="11017" max="11017" width="21.7109375" style="322" customWidth="1"/>
    <col min="11018" max="11018" width="0" style="322" hidden="1" customWidth="1"/>
    <col min="11019" max="11019" width="22.85546875" style="322" customWidth="1"/>
    <col min="11020" max="11020" width="0" style="322" hidden="1" customWidth="1"/>
    <col min="11021" max="11021" width="15.28515625" style="322" customWidth="1"/>
    <col min="11022" max="11022" width="9.140625" style="322"/>
    <col min="11023" max="11028" width="0" style="322" hidden="1" customWidth="1"/>
    <col min="11029" max="11264" width="9.140625" style="322"/>
    <col min="11265" max="11265" width="1.85546875" style="322" customWidth="1"/>
    <col min="11266" max="11266" width="4.28515625" style="322" customWidth="1"/>
    <col min="11267" max="11267" width="10.42578125" style="322" customWidth="1"/>
    <col min="11268" max="11268" width="21.7109375" style="322" customWidth="1"/>
    <col min="11269" max="11269" width="11.7109375" style="322" bestFit="1" customWidth="1"/>
    <col min="11270" max="11270" width="8.28515625" style="322" customWidth="1"/>
    <col min="11271" max="11272" width="0" style="322" hidden="1" customWidth="1"/>
    <col min="11273" max="11273" width="21.7109375" style="322" customWidth="1"/>
    <col min="11274" max="11274" width="0" style="322" hidden="1" customWidth="1"/>
    <col min="11275" max="11275" width="22.85546875" style="322" customWidth="1"/>
    <col min="11276" max="11276" width="0" style="322" hidden="1" customWidth="1"/>
    <col min="11277" max="11277" width="15.28515625" style="322" customWidth="1"/>
    <col min="11278" max="11278" width="9.140625" style="322"/>
    <col min="11279" max="11284" width="0" style="322" hidden="1" customWidth="1"/>
    <col min="11285" max="11520" width="9.140625" style="322"/>
    <col min="11521" max="11521" width="1.85546875" style="322" customWidth="1"/>
    <col min="11522" max="11522" width="4.28515625" style="322" customWidth="1"/>
    <col min="11523" max="11523" width="10.42578125" style="322" customWidth="1"/>
    <col min="11524" max="11524" width="21.7109375" style="322" customWidth="1"/>
    <col min="11525" max="11525" width="11.7109375" style="322" bestFit="1" customWidth="1"/>
    <col min="11526" max="11526" width="8.28515625" style="322" customWidth="1"/>
    <col min="11527" max="11528" width="0" style="322" hidden="1" customWidth="1"/>
    <col min="11529" max="11529" width="21.7109375" style="322" customWidth="1"/>
    <col min="11530" max="11530" width="0" style="322" hidden="1" customWidth="1"/>
    <col min="11531" max="11531" width="22.85546875" style="322" customWidth="1"/>
    <col min="11532" max="11532" width="0" style="322" hidden="1" customWidth="1"/>
    <col min="11533" max="11533" width="15.28515625" style="322" customWidth="1"/>
    <col min="11534" max="11534" width="9.140625" style="322"/>
    <col min="11535" max="11540" width="0" style="322" hidden="1" customWidth="1"/>
    <col min="11541" max="11776" width="9.140625" style="322"/>
    <col min="11777" max="11777" width="1.85546875" style="322" customWidth="1"/>
    <col min="11778" max="11778" width="4.28515625" style="322" customWidth="1"/>
    <col min="11779" max="11779" width="10.42578125" style="322" customWidth="1"/>
    <col min="11780" max="11780" width="21.7109375" style="322" customWidth="1"/>
    <col min="11781" max="11781" width="11.7109375" style="322" bestFit="1" customWidth="1"/>
    <col min="11782" max="11782" width="8.28515625" style="322" customWidth="1"/>
    <col min="11783" max="11784" width="0" style="322" hidden="1" customWidth="1"/>
    <col min="11785" max="11785" width="21.7109375" style="322" customWidth="1"/>
    <col min="11786" max="11786" width="0" style="322" hidden="1" customWidth="1"/>
    <col min="11787" max="11787" width="22.85546875" style="322" customWidth="1"/>
    <col min="11788" max="11788" width="0" style="322" hidden="1" customWidth="1"/>
    <col min="11789" max="11789" width="15.28515625" style="322" customWidth="1"/>
    <col min="11790" max="11790" width="9.140625" style="322"/>
    <col min="11791" max="11796" width="0" style="322" hidden="1" customWidth="1"/>
    <col min="11797" max="12032" width="9.140625" style="322"/>
    <col min="12033" max="12033" width="1.85546875" style="322" customWidth="1"/>
    <col min="12034" max="12034" width="4.28515625" style="322" customWidth="1"/>
    <col min="12035" max="12035" width="10.42578125" style="322" customWidth="1"/>
    <col min="12036" max="12036" width="21.7109375" style="322" customWidth="1"/>
    <col min="12037" max="12037" width="11.7109375" style="322" bestFit="1" customWidth="1"/>
    <col min="12038" max="12038" width="8.28515625" style="322" customWidth="1"/>
    <col min="12039" max="12040" width="0" style="322" hidden="1" customWidth="1"/>
    <col min="12041" max="12041" width="21.7109375" style="322" customWidth="1"/>
    <col min="12042" max="12042" width="0" style="322" hidden="1" customWidth="1"/>
    <col min="12043" max="12043" width="22.85546875" style="322" customWidth="1"/>
    <col min="12044" max="12044" width="0" style="322" hidden="1" customWidth="1"/>
    <col min="12045" max="12045" width="15.28515625" style="322" customWidth="1"/>
    <col min="12046" max="12046" width="9.140625" style="322"/>
    <col min="12047" max="12052" width="0" style="322" hidden="1" customWidth="1"/>
    <col min="12053" max="12288" width="9.140625" style="322"/>
    <col min="12289" max="12289" width="1.85546875" style="322" customWidth="1"/>
    <col min="12290" max="12290" width="4.28515625" style="322" customWidth="1"/>
    <col min="12291" max="12291" width="10.42578125" style="322" customWidth="1"/>
    <col min="12292" max="12292" width="21.7109375" style="322" customWidth="1"/>
    <col min="12293" max="12293" width="11.7109375" style="322" bestFit="1" customWidth="1"/>
    <col min="12294" max="12294" width="8.28515625" style="322" customWidth="1"/>
    <col min="12295" max="12296" width="0" style="322" hidden="1" customWidth="1"/>
    <col min="12297" max="12297" width="21.7109375" style="322" customWidth="1"/>
    <col min="12298" max="12298" width="0" style="322" hidden="1" customWidth="1"/>
    <col min="12299" max="12299" width="22.85546875" style="322" customWidth="1"/>
    <col min="12300" max="12300" width="0" style="322" hidden="1" customWidth="1"/>
    <col min="12301" max="12301" width="15.28515625" style="322" customWidth="1"/>
    <col min="12302" max="12302" width="9.140625" style="322"/>
    <col min="12303" max="12308" width="0" style="322" hidden="1" customWidth="1"/>
    <col min="12309" max="12544" width="9.140625" style="322"/>
    <col min="12545" max="12545" width="1.85546875" style="322" customWidth="1"/>
    <col min="12546" max="12546" width="4.28515625" style="322" customWidth="1"/>
    <col min="12547" max="12547" width="10.42578125" style="322" customWidth="1"/>
    <col min="12548" max="12548" width="21.7109375" style="322" customWidth="1"/>
    <col min="12549" max="12549" width="11.7109375" style="322" bestFit="1" customWidth="1"/>
    <col min="12550" max="12550" width="8.28515625" style="322" customWidth="1"/>
    <col min="12551" max="12552" width="0" style="322" hidden="1" customWidth="1"/>
    <col min="12553" max="12553" width="21.7109375" style="322" customWidth="1"/>
    <col min="12554" max="12554" width="0" style="322" hidden="1" customWidth="1"/>
    <col min="12555" max="12555" width="22.85546875" style="322" customWidth="1"/>
    <col min="12556" max="12556" width="0" style="322" hidden="1" customWidth="1"/>
    <col min="12557" max="12557" width="15.28515625" style="322" customWidth="1"/>
    <col min="12558" max="12558" width="9.140625" style="322"/>
    <col min="12559" max="12564" width="0" style="322" hidden="1" customWidth="1"/>
    <col min="12565" max="12800" width="9.140625" style="322"/>
    <col min="12801" max="12801" width="1.85546875" style="322" customWidth="1"/>
    <col min="12802" max="12802" width="4.28515625" style="322" customWidth="1"/>
    <col min="12803" max="12803" width="10.42578125" style="322" customWidth="1"/>
    <col min="12804" max="12804" width="21.7109375" style="322" customWidth="1"/>
    <col min="12805" max="12805" width="11.7109375" style="322" bestFit="1" customWidth="1"/>
    <col min="12806" max="12806" width="8.28515625" style="322" customWidth="1"/>
    <col min="12807" max="12808" width="0" style="322" hidden="1" customWidth="1"/>
    <col min="12809" max="12809" width="21.7109375" style="322" customWidth="1"/>
    <col min="12810" max="12810" width="0" style="322" hidden="1" customWidth="1"/>
    <col min="12811" max="12811" width="22.85546875" style="322" customWidth="1"/>
    <col min="12812" max="12812" width="0" style="322" hidden="1" customWidth="1"/>
    <col min="12813" max="12813" width="15.28515625" style="322" customWidth="1"/>
    <col min="12814" max="12814" width="9.140625" style="322"/>
    <col min="12815" max="12820" width="0" style="322" hidden="1" customWidth="1"/>
    <col min="12821" max="13056" width="9.140625" style="322"/>
    <col min="13057" max="13057" width="1.85546875" style="322" customWidth="1"/>
    <col min="13058" max="13058" width="4.28515625" style="322" customWidth="1"/>
    <col min="13059" max="13059" width="10.42578125" style="322" customWidth="1"/>
    <col min="13060" max="13060" width="21.7109375" style="322" customWidth="1"/>
    <col min="13061" max="13061" width="11.7109375" style="322" bestFit="1" customWidth="1"/>
    <col min="13062" max="13062" width="8.28515625" style="322" customWidth="1"/>
    <col min="13063" max="13064" width="0" style="322" hidden="1" customWidth="1"/>
    <col min="13065" max="13065" width="21.7109375" style="322" customWidth="1"/>
    <col min="13066" max="13066" width="0" style="322" hidden="1" customWidth="1"/>
    <col min="13067" max="13067" width="22.85546875" style="322" customWidth="1"/>
    <col min="13068" max="13068" width="0" style="322" hidden="1" customWidth="1"/>
    <col min="13069" max="13069" width="15.28515625" style="322" customWidth="1"/>
    <col min="13070" max="13070" width="9.140625" style="322"/>
    <col min="13071" max="13076" width="0" style="322" hidden="1" customWidth="1"/>
    <col min="13077" max="13312" width="9.140625" style="322"/>
    <col min="13313" max="13313" width="1.85546875" style="322" customWidth="1"/>
    <col min="13314" max="13314" width="4.28515625" style="322" customWidth="1"/>
    <col min="13315" max="13315" width="10.42578125" style="322" customWidth="1"/>
    <col min="13316" max="13316" width="21.7109375" style="322" customWidth="1"/>
    <col min="13317" max="13317" width="11.7109375" style="322" bestFit="1" customWidth="1"/>
    <col min="13318" max="13318" width="8.28515625" style="322" customWidth="1"/>
    <col min="13319" max="13320" width="0" style="322" hidden="1" customWidth="1"/>
    <col min="13321" max="13321" width="21.7109375" style="322" customWidth="1"/>
    <col min="13322" max="13322" width="0" style="322" hidden="1" customWidth="1"/>
    <col min="13323" max="13323" width="22.85546875" style="322" customWidth="1"/>
    <col min="13324" max="13324" width="0" style="322" hidden="1" customWidth="1"/>
    <col min="13325" max="13325" width="15.28515625" style="322" customWidth="1"/>
    <col min="13326" max="13326" width="9.140625" style="322"/>
    <col min="13327" max="13332" width="0" style="322" hidden="1" customWidth="1"/>
    <col min="13333" max="13568" width="9.140625" style="322"/>
    <col min="13569" max="13569" width="1.85546875" style="322" customWidth="1"/>
    <col min="13570" max="13570" width="4.28515625" style="322" customWidth="1"/>
    <col min="13571" max="13571" width="10.42578125" style="322" customWidth="1"/>
    <col min="13572" max="13572" width="21.7109375" style="322" customWidth="1"/>
    <col min="13573" max="13573" width="11.7109375" style="322" bestFit="1" customWidth="1"/>
    <col min="13574" max="13574" width="8.28515625" style="322" customWidth="1"/>
    <col min="13575" max="13576" width="0" style="322" hidden="1" customWidth="1"/>
    <col min="13577" max="13577" width="21.7109375" style="322" customWidth="1"/>
    <col min="13578" max="13578" width="0" style="322" hidden="1" customWidth="1"/>
    <col min="13579" max="13579" width="22.85546875" style="322" customWidth="1"/>
    <col min="13580" max="13580" width="0" style="322" hidden="1" customWidth="1"/>
    <col min="13581" max="13581" width="15.28515625" style="322" customWidth="1"/>
    <col min="13582" max="13582" width="9.140625" style="322"/>
    <col min="13583" max="13588" width="0" style="322" hidden="1" customWidth="1"/>
    <col min="13589" max="13824" width="9.140625" style="322"/>
    <col min="13825" max="13825" width="1.85546875" style="322" customWidth="1"/>
    <col min="13826" max="13826" width="4.28515625" style="322" customWidth="1"/>
    <col min="13827" max="13827" width="10.42578125" style="322" customWidth="1"/>
    <col min="13828" max="13828" width="21.7109375" style="322" customWidth="1"/>
    <col min="13829" max="13829" width="11.7109375" style="322" bestFit="1" customWidth="1"/>
    <col min="13830" max="13830" width="8.28515625" style="322" customWidth="1"/>
    <col min="13831" max="13832" width="0" style="322" hidden="1" customWidth="1"/>
    <col min="13833" max="13833" width="21.7109375" style="322" customWidth="1"/>
    <col min="13834" max="13834" width="0" style="322" hidden="1" customWidth="1"/>
    <col min="13835" max="13835" width="22.85546875" style="322" customWidth="1"/>
    <col min="13836" max="13836" width="0" style="322" hidden="1" customWidth="1"/>
    <col min="13837" max="13837" width="15.28515625" style="322" customWidth="1"/>
    <col min="13838" max="13838" width="9.140625" style="322"/>
    <col min="13839" max="13844" width="0" style="322" hidden="1" customWidth="1"/>
    <col min="13845" max="14080" width="9.140625" style="322"/>
    <col min="14081" max="14081" width="1.85546875" style="322" customWidth="1"/>
    <col min="14082" max="14082" width="4.28515625" style="322" customWidth="1"/>
    <col min="14083" max="14083" width="10.42578125" style="322" customWidth="1"/>
    <col min="14084" max="14084" width="21.7109375" style="322" customWidth="1"/>
    <col min="14085" max="14085" width="11.7109375" style="322" bestFit="1" customWidth="1"/>
    <col min="14086" max="14086" width="8.28515625" style="322" customWidth="1"/>
    <col min="14087" max="14088" width="0" style="322" hidden="1" customWidth="1"/>
    <col min="14089" max="14089" width="21.7109375" style="322" customWidth="1"/>
    <col min="14090" max="14090" width="0" style="322" hidden="1" customWidth="1"/>
    <col min="14091" max="14091" width="22.85546875" style="322" customWidth="1"/>
    <col min="14092" max="14092" width="0" style="322" hidden="1" customWidth="1"/>
    <col min="14093" max="14093" width="15.28515625" style="322" customWidth="1"/>
    <col min="14094" max="14094" width="9.140625" style="322"/>
    <col min="14095" max="14100" width="0" style="322" hidden="1" customWidth="1"/>
    <col min="14101" max="14336" width="9.140625" style="322"/>
    <col min="14337" max="14337" width="1.85546875" style="322" customWidth="1"/>
    <col min="14338" max="14338" width="4.28515625" style="322" customWidth="1"/>
    <col min="14339" max="14339" width="10.42578125" style="322" customWidth="1"/>
    <col min="14340" max="14340" width="21.7109375" style="322" customWidth="1"/>
    <col min="14341" max="14341" width="11.7109375" style="322" bestFit="1" customWidth="1"/>
    <col min="14342" max="14342" width="8.28515625" style="322" customWidth="1"/>
    <col min="14343" max="14344" width="0" style="322" hidden="1" customWidth="1"/>
    <col min="14345" max="14345" width="21.7109375" style="322" customWidth="1"/>
    <col min="14346" max="14346" width="0" style="322" hidden="1" customWidth="1"/>
    <col min="14347" max="14347" width="22.85546875" style="322" customWidth="1"/>
    <col min="14348" max="14348" width="0" style="322" hidden="1" customWidth="1"/>
    <col min="14349" max="14349" width="15.28515625" style="322" customWidth="1"/>
    <col min="14350" max="14350" width="9.140625" style="322"/>
    <col min="14351" max="14356" width="0" style="322" hidden="1" customWidth="1"/>
    <col min="14357" max="14592" width="9.140625" style="322"/>
    <col min="14593" max="14593" width="1.85546875" style="322" customWidth="1"/>
    <col min="14594" max="14594" width="4.28515625" style="322" customWidth="1"/>
    <col min="14595" max="14595" width="10.42578125" style="322" customWidth="1"/>
    <col min="14596" max="14596" width="21.7109375" style="322" customWidth="1"/>
    <col min="14597" max="14597" width="11.7109375" style="322" bestFit="1" customWidth="1"/>
    <col min="14598" max="14598" width="8.28515625" style="322" customWidth="1"/>
    <col min="14599" max="14600" width="0" style="322" hidden="1" customWidth="1"/>
    <col min="14601" max="14601" width="21.7109375" style="322" customWidth="1"/>
    <col min="14602" max="14602" width="0" style="322" hidden="1" customWidth="1"/>
    <col min="14603" max="14603" width="22.85546875" style="322" customWidth="1"/>
    <col min="14604" max="14604" width="0" style="322" hidden="1" customWidth="1"/>
    <col min="14605" max="14605" width="15.28515625" style="322" customWidth="1"/>
    <col min="14606" max="14606" width="9.140625" style="322"/>
    <col min="14607" max="14612" width="0" style="322" hidden="1" customWidth="1"/>
    <col min="14613" max="14848" width="9.140625" style="322"/>
    <col min="14849" max="14849" width="1.85546875" style="322" customWidth="1"/>
    <col min="14850" max="14850" width="4.28515625" style="322" customWidth="1"/>
    <col min="14851" max="14851" width="10.42578125" style="322" customWidth="1"/>
    <col min="14852" max="14852" width="21.7109375" style="322" customWidth="1"/>
    <col min="14853" max="14853" width="11.7109375" style="322" bestFit="1" customWidth="1"/>
    <col min="14854" max="14854" width="8.28515625" style="322" customWidth="1"/>
    <col min="14855" max="14856" width="0" style="322" hidden="1" customWidth="1"/>
    <col min="14857" max="14857" width="21.7109375" style="322" customWidth="1"/>
    <col min="14858" max="14858" width="0" style="322" hidden="1" customWidth="1"/>
    <col min="14859" max="14859" width="22.85546875" style="322" customWidth="1"/>
    <col min="14860" max="14860" width="0" style="322" hidden="1" customWidth="1"/>
    <col min="14861" max="14861" width="15.28515625" style="322" customWidth="1"/>
    <col min="14862" max="14862" width="9.140625" style="322"/>
    <col min="14863" max="14868" width="0" style="322" hidden="1" customWidth="1"/>
    <col min="14869" max="15104" width="9.140625" style="322"/>
    <col min="15105" max="15105" width="1.85546875" style="322" customWidth="1"/>
    <col min="15106" max="15106" width="4.28515625" style="322" customWidth="1"/>
    <col min="15107" max="15107" width="10.42578125" style="322" customWidth="1"/>
    <col min="15108" max="15108" width="21.7109375" style="322" customWidth="1"/>
    <col min="15109" max="15109" width="11.7109375" style="322" bestFit="1" customWidth="1"/>
    <col min="15110" max="15110" width="8.28515625" style="322" customWidth="1"/>
    <col min="15111" max="15112" width="0" style="322" hidden="1" customWidth="1"/>
    <col min="15113" max="15113" width="21.7109375" style="322" customWidth="1"/>
    <col min="15114" max="15114" width="0" style="322" hidden="1" customWidth="1"/>
    <col min="15115" max="15115" width="22.85546875" style="322" customWidth="1"/>
    <col min="15116" max="15116" width="0" style="322" hidden="1" customWidth="1"/>
    <col min="15117" max="15117" width="15.28515625" style="322" customWidth="1"/>
    <col min="15118" max="15118" width="9.140625" style="322"/>
    <col min="15119" max="15124" width="0" style="322" hidden="1" customWidth="1"/>
    <col min="15125" max="15360" width="9.140625" style="322"/>
    <col min="15361" max="15361" width="1.85546875" style="322" customWidth="1"/>
    <col min="15362" max="15362" width="4.28515625" style="322" customWidth="1"/>
    <col min="15363" max="15363" width="10.42578125" style="322" customWidth="1"/>
    <col min="15364" max="15364" width="21.7109375" style="322" customWidth="1"/>
    <col min="15365" max="15365" width="11.7109375" style="322" bestFit="1" customWidth="1"/>
    <col min="15366" max="15366" width="8.28515625" style="322" customWidth="1"/>
    <col min="15367" max="15368" width="0" style="322" hidden="1" customWidth="1"/>
    <col min="15369" max="15369" width="21.7109375" style="322" customWidth="1"/>
    <col min="15370" max="15370" width="0" style="322" hidden="1" customWidth="1"/>
    <col min="15371" max="15371" width="22.85546875" style="322" customWidth="1"/>
    <col min="15372" max="15372" width="0" style="322" hidden="1" customWidth="1"/>
    <col min="15373" max="15373" width="15.28515625" style="322" customWidth="1"/>
    <col min="15374" max="15374" width="9.140625" style="322"/>
    <col min="15375" max="15380" width="0" style="322" hidden="1" customWidth="1"/>
    <col min="15381" max="15616" width="9.140625" style="322"/>
    <col min="15617" max="15617" width="1.85546875" style="322" customWidth="1"/>
    <col min="15618" max="15618" width="4.28515625" style="322" customWidth="1"/>
    <col min="15619" max="15619" width="10.42578125" style="322" customWidth="1"/>
    <col min="15620" max="15620" width="21.7109375" style="322" customWidth="1"/>
    <col min="15621" max="15621" width="11.7109375" style="322" bestFit="1" customWidth="1"/>
    <col min="15622" max="15622" width="8.28515625" style="322" customWidth="1"/>
    <col min="15623" max="15624" width="0" style="322" hidden="1" customWidth="1"/>
    <col min="15625" max="15625" width="21.7109375" style="322" customWidth="1"/>
    <col min="15626" max="15626" width="0" style="322" hidden="1" customWidth="1"/>
    <col min="15627" max="15627" width="22.85546875" style="322" customWidth="1"/>
    <col min="15628" max="15628" width="0" style="322" hidden="1" customWidth="1"/>
    <col min="15629" max="15629" width="15.28515625" style="322" customWidth="1"/>
    <col min="15630" max="15630" width="9.140625" style="322"/>
    <col min="15631" max="15636" width="0" style="322" hidden="1" customWidth="1"/>
    <col min="15637" max="15872" width="9.140625" style="322"/>
    <col min="15873" max="15873" width="1.85546875" style="322" customWidth="1"/>
    <col min="15874" max="15874" width="4.28515625" style="322" customWidth="1"/>
    <col min="15875" max="15875" width="10.42578125" style="322" customWidth="1"/>
    <col min="15876" max="15876" width="21.7109375" style="322" customWidth="1"/>
    <col min="15877" max="15877" width="11.7109375" style="322" bestFit="1" customWidth="1"/>
    <col min="15878" max="15878" width="8.28515625" style="322" customWidth="1"/>
    <col min="15879" max="15880" width="0" style="322" hidden="1" customWidth="1"/>
    <col min="15881" max="15881" width="21.7109375" style="322" customWidth="1"/>
    <col min="15882" max="15882" width="0" style="322" hidden="1" customWidth="1"/>
    <col min="15883" max="15883" width="22.85546875" style="322" customWidth="1"/>
    <col min="15884" max="15884" width="0" style="322" hidden="1" customWidth="1"/>
    <col min="15885" max="15885" width="15.28515625" style="322" customWidth="1"/>
    <col min="15886" max="15886" width="9.140625" style="322"/>
    <col min="15887" max="15892" width="0" style="322" hidden="1" customWidth="1"/>
    <col min="15893" max="16128" width="9.140625" style="322"/>
    <col min="16129" max="16129" width="1.85546875" style="322" customWidth="1"/>
    <col min="16130" max="16130" width="4.28515625" style="322" customWidth="1"/>
    <col min="16131" max="16131" width="10.42578125" style="322" customWidth="1"/>
    <col min="16132" max="16132" width="21.7109375" style="322" customWidth="1"/>
    <col min="16133" max="16133" width="11.7109375" style="322" bestFit="1" customWidth="1"/>
    <col min="16134" max="16134" width="8.28515625" style="322" customWidth="1"/>
    <col min="16135" max="16136" width="0" style="322" hidden="1" customWidth="1"/>
    <col min="16137" max="16137" width="21.7109375" style="322" customWidth="1"/>
    <col min="16138" max="16138" width="0" style="322" hidden="1" customWidth="1"/>
    <col min="16139" max="16139" width="22.85546875" style="322" customWidth="1"/>
    <col min="16140" max="16140" width="0" style="322" hidden="1" customWidth="1"/>
    <col min="16141" max="16141" width="15.28515625" style="322" customWidth="1"/>
    <col min="16142" max="16142" width="9.140625" style="322"/>
    <col min="16143" max="16148" width="0" style="322" hidden="1" customWidth="1"/>
    <col min="16149" max="16384" width="9.140625" style="322"/>
  </cols>
  <sheetData>
    <row r="1" spans="2:17" ht="15.75" thickBot="1" x14ac:dyDescent="0.3"/>
    <row r="2" spans="2:17" x14ac:dyDescent="0.25">
      <c r="B2" s="905" t="s">
        <v>789</v>
      </c>
      <c r="C2" s="906"/>
      <c r="D2" s="907"/>
      <c r="E2" s="324"/>
      <c r="F2" s="324"/>
      <c r="G2" s="324"/>
      <c r="H2" s="324"/>
      <c r="I2" s="325"/>
      <c r="J2" s="324"/>
      <c r="K2" s="326" t="s">
        <v>701</v>
      </c>
    </row>
    <row r="3" spans="2:17" x14ac:dyDescent="0.25">
      <c r="B3" s="327" t="s">
        <v>790</v>
      </c>
      <c r="D3" s="328"/>
      <c r="E3" s="908" t="s">
        <v>791</v>
      </c>
      <c r="F3" s="903"/>
      <c r="G3" s="903"/>
      <c r="H3" s="903"/>
      <c r="I3" s="904"/>
      <c r="K3" s="329"/>
    </row>
    <row r="4" spans="2:17" x14ac:dyDescent="0.25">
      <c r="B4" s="330" t="s">
        <v>712</v>
      </c>
      <c r="D4" s="328"/>
      <c r="E4" s="908" t="s">
        <v>792</v>
      </c>
      <c r="F4" s="903"/>
      <c r="G4" s="903"/>
      <c r="H4" s="903"/>
      <c r="I4" s="904"/>
      <c r="K4" s="331" t="s">
        <v>793</v>
      </c>
    </row>
    <row r="5" spans="2:17" x14ac:dyDescent="0.25">
      <c r="B5" s="330" t="s">
        <v>710</v>
      </c>
      <c r="D5" s="328"/>
      <c r="E5" s="903" t="s">
        <v>794</v>
      </c>
      <c r="F5" s="903"/>
      <c r="G5" s="903"/>
      <c r="H5" s="903"/>
      <c r="I5" s="904"/>
      <c r="K5" s="331" t="s">
        <v>795</v>
      </c>
    </row>
    <row r="6" spans="2:17" x14ac:dyDescent="0.25">
      <c r="B6" s="330"/>
      <c r="D6" s="328"/>
      <c r="E6" s="908" t="s">
        <v>711</v>
      </c>
      <c r="F6" s="903"/>
      <c r="G6" s="903"/>
      <c r="H6" s="903"/>
      <c r="I6" s="904"/>
      <c r="K6" s="331" t="s">
        <v>796</v>
      </c>
    </row>
    <row r="7" spans="2:17" x14ac:dyDescent="0.25">
      <c r="B7" s="332"/>
      <c r="C7" s="333"/>
      <c r="D7" s="334"/>
      <c r="E7" s="903" t="s">
        <v>794</v>
      </c>
      <c r="F7" s="903"/>
      <c r="G7" s="903"/>
      <c r="H7" s="903"/>
      <c r="I7" s="904"/>
      <c r="K7" s="331" t="s">
        <v>709</v>
      </c>
    </row>
    <row r="8" spans="2:17" x14ac:dyDescent="0.25">
      <c r="B8" s="335" t="s">
        <v>715</v>
      </c>
      <c r="C8" s="336"/>
      <c r="D8" s="337"/>
      <c r="I8" s="338"/>
      <c r="K8" s="331" t="s">
        <v>797</v>
      </c>
    </row>
    <row r="9" spans="2:17" x14ac:dyDescent="0.25">
      <c r="B9" s="330"/>
      <c r="D9" s="328"/>
      <c r="E9" s="903" t="s">
        <v>925</v>
      </c>
      <c r="F9" s="903"/>
      <c r="G9" s="903"/>
      <c r="H9" s="903"/>
      <c r="I9" s="904"/>
      <c r="K9" s="329"/>
    </row>
    <row r="10" spans="2:17" x14ac:dyDescent="0.25">
      <c r="B10" s="339" t="s">
        <v>798</v>
      </c>
      <c r="D10" s="328"/>
      <c r="I10" s="338"/>
      <c r="K10" s="329"/>
    </row>
    <row r="11" spans="2:17" ht="31.5" customHeight="1" thickBot="1" x14ac:dyDescent="0.3">
      <c r="B11" s="340"/>
      <c r="C11" s="341"/>
      <c r="D11" s="342"/>
      <c r="E11" s="341"/>
      <c r="F11" s="341"/>
      <c r="G11" s="341"/>
      <c r="H11" s="341"/>
      <c r="I11" s="343"/>
      <c r="J11" s="341"/>
      <c r="K11" s="344" t="s">
        <v>799</v>
      </c>
    </row>
    <row r="12" spans="2:17" ht="15.75" hidden="1" thickBot="1" x14ac:dyDescent="0.3">
      <c r="B12" s="340"/>
      <c r="C12" s="341"/>
      <c r="D12" s="343"/>
      <c r="E12" s="345"/>
      <c r="F12" s="341"/>
      <c r="G12" s="341"/>
      <c r="H12" s="341"/>
      <c r="I12" s="343"/>
      <c r="J12" s="341"/>
      <c r="K12" s="346"/>
    </row>
    <row r="13" spans="2:17" s="350" customFormat="1" ht="34.5" customHeight="1" thickBot="1" x14ac:dyDescent="0.25">
      <c r="B13" s="347"/>
      <c r="C13" s="348"/>
      <c r="D13" s="348"/>
      <c r="E13" s="348"/>
      <c r="F13" s="348"/>
      <c r="G13" s="349"/>
      <c r="I13" s="351" t="s">
        <v>800</v>
      </c>
      <c r="J13" s="352"/>
      <c r="K13" s="351" t="s">
        <v>801</v>
      </c>
      <c r="Q13" s="353"/>
    </row>
    <row r="14" spans="2:17" ht="15.75" hidden="1" thickBot="1" x14ac:dyDescent="0.3">
      <c r="I14" s="354"/>
      <c r="J14" s="355"/>
      <c r="K14" s="354"/>
    </row>
    <row r="15" spans="2:17" ht="15.75" hidden="1" thickBot="1" x14ac:dyDescent="0.3">
      <c r="I15" s="356"/>
      <c r="J15" s="357"/>
      <c r="K15" s="356"/>
    </row>
    <row r="16" spans="2:17" s="363" customFormat="1" ht="20.25" customHeight="1" x14ac:dyDescent="0.25">
      <c r="B16" s="358" t="s">
        <v>353</v>
      </c>
      <c r="C16" s="359" t="s">
        <v>354</v>
      </c>
      <c r="D16" s="359"/>
      <c r="E16" s="359"/>
      <c r="F16" s="359"/>
      <c r="G16" s="360"/>
      <c r="H16" s="361"/>
      <c r="I16" s="362">
        <f>I17+I19+I23</f>
        <v>87064229.220000014</v>
      </c>
      <c r="J16" s="362">
        <f>J17+J19+J23</f>
        <v>0</v>
      </c>
      <c r="K16" s="362">
        <f>K17+K19+K23</f>
        <v>89349481.560000002</v>
      </c>
      <c r="M16" s="364"/>
      <c r="Q16" s="364"/>
    </row>
    <row r="17" spans="2:17" ht="20.100000000000001" customHeight="1" x14ac:dyDescent="0.25">
      <c r="B17" s="332" t="s">
        <v>217</v>
      </c>
      <c r="C17" s="333" t="s">
        <v>355</v>
      </c>
      <c r="D17" s="333"/>
      <c r="E17" s="333"/>
      <c r="F17" s="333"/>
      <c r="G17" s="334"/>
      <c r="I17" s="365">
        <v>85696831.290000007</v>
      </c>
      <c r="J17" s="366"/>
      <c r="K17" s="365">
        <v>88540792.769999996</v>
      </c>
      <c r="M17" s="364"/>
    </row>
    <row r="18" spans="2:17" ht="26.25" hidden="1" customHeight="1" x14ac:dyDescent="0.25">
      <c r="B18" s="367" t="s">
        <v>195</v>
      </c>
      <c r="C18" s="911" t="s">
        <v>802</v>
      </c>
      <c r="D18" s="911"/>
      <c r="E18" s="911"/>
      <c r="F18" s="911"/>
      <c r="G18" s="912"/>
      <c r="I18" s="365">
        <v>0</v>
      </c>
      <c r="J18" s="366"/>
      <c r="K18" s="365">
        <v>0</v>
      </c>
      <c r="M18" s="364"/>
    </row>
    <row r="19" spans="2:17" ht="26.25" customHeight="1" x14ac:dyDescent="0.25">
      <c r="B19" s="332" t="s">
        <v>222</v>
      </c>
      <c r="C19" s="913" t="s">
        <v>803</v>
      </c>
      <c r="D19" s="913"/>
      <c r="E19" s="913"/>
      <c r="F19" s="913"/>
      <c r="G19" s="914"/>
      <c r="I19" s="365">
        <v>8090.81</v>
      </c>
      <c r="J19" s="366">
        <v>0</v>
      </c>
      <c r="K19" s="365">
        <v>8247.5300000000007</v>
      </c>
      <c r="L19" s="322">
        <v>0</v>
      </c>
      <c r="M19" s="364"/>
    </row>
    <row r="20" spans="2:17" ht="20.100000000000001" customHeight="1" x14ac:dyDescent="0.25">
      <c r="B20" s="332" t="s">
        <v>363</v>
      </c>
      <c r="C20" s="333" t="s">
        <v>804</v>
      </c>
      <c r="D20" s="333"/>
      <c r="E20" s="333"/>
      <c r="F20" s="333"/>
      <c r="G20" s="334"/>
      <c r="I20" s="365">
        <v>0</v>
      </c>
      <c r="J20" s="366"/>
      <c r="K20" s="365">
        <v>0</v>
      </c>
      <c r="M20" s="364"/>
    </row>
    <row r="21" spans="2:17" ht="20.100000000000001" customHeight="1" x14ac:dyDescent="0.25">
      <c r="B21" s="332" t="s">
        <v>356</v>
      </c>
      <c r="C21" s="333" t="s">
        <v>805</v>
      </c>
      <c r="D21" s="333"/>
      <c r="E21" s="333"/>
      <c r="F21" s="333"/>
      <c r="G21" s="334"/>
      <c r="I21" s="365">
        <v>0</v>
      </c>
      <c r="J21" s="366"/>
      <c r="K21" s="365">
        <v>0</v>
      </c>
      <c r="M21" s="364"/>
    </row>
    <row r="22" spans="2:17" ht="20.100000000000001" customHeight="1" x14ac:dyDescent="0.25">
      <c r="B22" s="332" t="s">
        <v>370</v>
      </c>
      <c r="C22" s="368" t="s">
        <v>806</v>
      </c>
      <c r="D22" s="368"/>
      <c r="E22" s="368"/>
      <c r="F22" s="368"/>
      <c r="G22" s="369"/>
      <c r="H22" s="370"/>
      <c r="I22" s="371">
        <v>0</v>
      </c>
      <c r="J22" s="372"/>
      <c r="K22" s="371">
        <v>0</v>
      </c>
      <c r="M22" s="364"/>
    </row>
    <row r="23" spans="2:17" ht="20.100000000000001" customHeight="1" x14ac:dyDescent="0.25">
      <c r="B23" s="332" t="s">
        <v>110</v>
      </c>
      <c r="C23" s="368" t="s">
        <v>358</v>
      </c>
      <c r="D23" s="368"/>
      <c r="E23" s="368"/>
      <c r="F23" s="368"/>
      <c r="G23" s="369"/>
      <c r="H23" s="370"/>
      <c r="I23" s="371">
        <v>1359307.12</v>
      </c>
      <c r="J23" s="372">
        <v>0</v>
      </c>
      <c r="K23" s="371">
        <v>800441.26</v>
      </c>
      <c r="L23" s="322">
        <v>0</v>
      </c>
      <c r="M23" s="364"/>
    </row>
    <row r="24" spans="2:17" s="363" customFormat="1" ht="21.75" customHeight="1" x14ac:dyDescent="0.25">
      <c r="B24" s="373" t="s">
        <v>359</v>
      </c>
      <c r="C24" s="915" t="s">
        <v>360</v>
      </c>
      <c r="D24" s="916"/>
      <c r="E24" s="916"/>
      <c r="F24" s="916"/>
      <c r="G24" s="917"/>
      <c r="H24" s="374"/>
      <c r="I24" s="375">
        <f>I25+I26+I27+I28+I29+I30+I31+I34+I35</f>
        <v>98163396.49000001</v>
      </c>
      <c r="J24" s="375" t="e">
        <f>J25+J26+J27+#REF!+J29+J30+J31+#REF!+J35</f>
        <v>#REF!</v>
      </c>
      <c r="K24" s="375">
        <f>K25+K26+K27+K28+K29+K30+K31+K34+K35</f>
        <v>114021629.03999999</v>
      </c>
      <c r="M24" s="364"/>
      <c r="Q24" s="364"/>
    </row>
    <row r="25" spans="2:17" ht="20.100000000000001" customHeight="1" x14ac:dyDescent="0.25">
      <c r="B25" s="332" t="s">
        <v>217</v>
      </c>
      <c r="C25" s="368" t="s">
        <v>361</v>
      </c>
      <c r="D25" s="368"/>
      <c r="E25" s="368"/>
      <c r="F25" s="368"/>
      <c r="G25" s="369"/>
      <c r="H25" s="370"/>
      <c r="I25" s="371">
        <v>1018974.34</v>
      </c>
      <c r="J25" s="372">
        <v>0</v>
      </c>
      <c r="K25" s="371">
        <v>1158785.1499999999</v>
      </c>
      <c r="L25" s="322">
        <v>0</v>
      </c>
      <c r="M25" s="364"/>
    </row>
    <row r="26" spans="2:17" ht="20.100000000000001" customHeight="1" x14ac:dyDescent="0.25">
      <c r="B26" s="332" t="s">
        <v>222</v>
      </c>
      <c r="C26" s="368" t="s">
        <v>362</v>
      </c>
      <c r="D26" s="368"/>
      <c r="E26" s="368"/>
      <c r="F26" s="368"/>
      <c r="G26" s="369"/>
      <c r="H26" s="370"/>
      <c r="I26" s="371">
        <v>2092035.17</v>
      </c>
      <c r="J26" s="372">
        <v>0</v>
      </c>
      <c r="K26" s="371">
        <v>2457453.38</v>
      </c>
      <c r="L26" s="322">
        <v>0</v>
      </c>
      <c r="M26" s="364"/>
    </row>
    <row r="27" spans="2:17" ht="20.100000000000001" customHeight="1" x14ac:dyDescent="0.25">
      <c r="B27" s="332" t="s">
        <v>363</v>
      </c>
      <c r="C27" s="368" t="s">
        <v>368</v>
      </c>
      <c r="D27" s="368"/>
      <c r="E27" s="368"/>
      <c r="F27" s="368"/>
      <c r="G27" s="369"/>
      <c r="H27" s="370"/>
      <c r="I27" s="371">
        <v>22616134.379999999</v>
      </c>
      <c r="J27" s="372">
        <v>0</v>
      </c>
      <c r="K27" s="371">
        <v>27981746.82</v>
      </c>
      <c r="L27" s="322">
        <v>0</v>
      </c>
      <c r="M27" s="364"/>
    </row>
    <row r="28" spans="2:17" ht="20.100000000000001" customHeight="1" x14ac:dyDescent="0.25">
      <c r="B28" s="332" t="s">
        <v>356</v>
      </c>
      <c r="C28" s="368" t="s">
        <v>369</v>
      </c>
      <c r="D28" s="368"/>
      <c r="E28" s="368"/>
      <c r="F28" s="368"/>
      <c r="G28" s="369"/>
      <c r="H28" s="370"/>
      <c r="I28" s="371">
        <v>323221.26</v>
      </c>
      <c r="J28" s="372"/>
      <c r="K28" s="371">
        <v>356785.18</v>
      </c>
      <c r="M28" s="364"/>
    </row>
    <row r="29" spans="2:17" ht="20.100000000000001" customHeight="1" x14ac:dyDescent="0.25">
      <c r="B29" s="332" t="s">
        <v>370</v>
      </c>
      <c r="C29" s="368" t="s">
        <v>371</v>
      </c>
      <c r="D29" s="368"/>
      <c r="E29" s="368"/>
      <c r="F29" s="368"/>
      <c r="G29" s="369"/>
      <c r="H29" s="370"/>
      <c r="I29" s="371">
        <v>41167592.799999997</v>
      </c>
      <c r="J29" s="372"/>
      <c r="K29" s="371">
        <v>47852339.509999998</v>
      </c>
      <c r="M29" s="364"/>
    </row>
    <row r="30" spans="2:17" ht="20.100000000000001" customHeight="1" x14ac:dyDescent="0.25">
      <c r="B30" s="332" t="s">
        <v>110</v>
      </c>
      <c r="C30" s="368" t="s">
        <v>372</v>
      </c>
      <c r="D30" s="368"/>
      <c r="E30" s="368"/>
      <c r="F30" s="368"/>
      <c r="G30" s="369"/>
      <c r="H30" s="370"/>
      <c r="I30" s="371">
        <v>9444638.7300000004</v>
      </c>
      <c r="J30" s="372"/>
      <c r="K30" s="371">
        <v>10914309.17</v>
      </c>
      <c r="M30" s="364"/>
    </row>
    <row r="31" spans="2:17" ht="20.100000000000001" customHeight="1" x14ac:dyDescent="0.25">
      <c r="B31" s="332" t="s">
        <v>373</v>
      </c>
      <c r="C31" s="368" t="s">
        <v>374</v>
      </c>
      <c r="D31" s="368"/>
      <c r="E31" s="370"/>
      <c r="F31" s="370"/>
      <c r="G31" s="376"/>
      <c r="H31" s="370"/>
      <c r="I31" s="371">
        <v>0</v>
      </c>
      <c r="J31" s="372"/>
      <c r="K31" s="371">
        <v>0</v>
      </c>
      <c r="M31" s="364"/>
    </row>
    <row r="32" spans="2:17" ht="20.100000000000001" hidden="1" customHeight="1" x14ac:dyDescent="0.25">
      <c r="B32" s="330"/>
      <c r="C32" s="370"/>
      <c r="D32" s="370"/>
      <c r="E32" s="368"/>
      <c r="F32" s="368"/>
      <c r="G32" s="369"/>
      <c r="H32" s="370"/>
      <c r="I32" s="371"/>
      <c r="J32" s="372"/>
      <c r="K32" s="371"/>
      <c r="M32" s="364"/>
    </row>
    <row r="33" spans="2:19" ht="20.100000000000001" customHeight="1" x14ac:dyDescent="0.25">
      <c r="B33" s="377" t="s">
        <v>375</v>
      </c>
      <c r="C33" s="378" t="s">
        <v>376</v>
      </c>
      <c r="D33" s="378"/>
      <c r="E33" s="378"/>
      <c r="F33" s="378"/>
      <c r="G33" s="379"/>
      <c r="H33" s="370"/>
      <c r="I33" s="371">
        <v>0</v>
      </c>
      <c r="J33" s="372">
        <v>0</v>
      </c>
      <c r="K33" s="371">
        <v>0</v>
      </c>
      <c r="L33" s="322">
        <v>0</v>
      </c>
      <c r="M33" s="364"/>
    </row>
    <row r="34" spans="2:19" ht="20.100000000000001" customHeight="1" x14ac:dyDescent="0.25">
      <c r="B34" s="332" t="s">
        <v>314</v>
      </c>
      <c r="C34" s="368" t="s">
        <v>315</v>
      </c>
      <c r="D34" s="368"/>
      <c r="E34" s="368"/>
      <c r="F34" s="368"/>
      <c r="G34" s="369"/>
      <c r="H34" s="370"/>
      <c r="I34" s="371">
        <v>21500799.809999999</v>
      </c>
      <c r="J34" s="372"/>
      <c r="K34" s="371">
        <v>23300209.829999998</v>
      </c>
      <c r="M34" s="364"/>
    </row>
    <row r="35" spans="2:19" ht="20.100000000000001" customHeight="1" x14ac:dyDescent="0.25">
      <c r="B35" s="332" t="s">
        <v>377</v>
      </c>
      <c r="C35" s="333" t="s">
        <v>378</v>
      </c>
      <c r="D35" s="333"/>
      <c r="E35" s="333"/>
      <c r="F35" s="333"/>
      <c r="G35" s="334"/>
      <c r="I35" s="365">
        <v>0</v>
      </c>
      <c r="J35" s="366"/>
      <c r="K35" s="365">
        <v>0</v>
      </c>
      <c r="M35" s="364"/>
    </row>
    <row r="36" spans="2:19" s="363" customFormat="1" ht="22.5" customHeight="1" x14ac:dyDescent="0.25">
      <c r="B36" s="380" t="s">
        <v>807</v>
      </c>
      <c r="C36" s="381" t="s">
        <v>808</v>
      </c>
      <c r="D36" s="381"/>
      <c r="E36" s="381"/>
      <c r="F36" s="381"/>
      <c r="G36" s="382"/>
      <c r="I36" s="383">
        <f>I16-I24</f>
        <v>-11099167.269999996</v>
      </c>
      <c r="J36" s="384"/>
      <c r="K36" s="383">
        <f>K16-K24</f>
        <v>-24672147.479999989</v>
      </c>
      <c r="M36" s="364"/>
      <c r="Q36" s="364"/>
    </row>
    <row r="37" spans="2:19" s="363" customFormat="1" ht="21.75" customHeight="1" x14ac:dyDescent="0.25">
      <c r="B37" s="380" t="s">
        <v>379</v>
      </c>
      <c r="C37" s="381" t="s">
        <v>380</v>
      </c>
      <c r="D37" s="381"/>
      <c r="E37" s="381"/>
      <c r="F37" s="381"/>
      <c r="G37" s="382"/>
      <c r="I37" s="383">
        <f>SUM(I38:I40)</f>
        <v>63968107.280000001</v>
      </c>
      <c r="J37" s="384"/>
      <c r="K37" s="383">
        <f>SUM(K38:K40)</f>
        <v>41574328.869999997</v>
      </c>
      <c r="M37" s="364"/>
      <c r="Q37" s="364"/>
    </row>
    <row r="38" spans="2:19" ht="20.100000000000001" customHeight="1" x14ac:dyDescent="0.25">
      <c r="B38" s="332" t="s">
        <v>217</v>
      </c>
      <c r="C38" s="333" t="s">
        <v>809</v>
      </c>
      <c r="D38" s="333"/>
      <c r="E38" s="333"/>
      <c r="F38" s="333"/>
      <c r="G38" s="334"/>
      <c r="I38" s="365">
        <v>54989105.740000002</v>
      </c>
      <c r="J38" s="366"/>
      <c r="K38" s="365">
        <v>38322909.869999997</v>
      </c>
      <c r="M38" s="364"/>
    </row>
    <row r="39" spans="2:19" ht="16.5" customHeight="1" x14ac:dyDescent="0.25">
      <c r="B39" s="332" t="s">
        <v>222</v>
      </c>
      <c r="C39" s="333" t="s">
        <v>538</v>
      </c>
      <c r="D39" s="333"/>
      <c r="E39" s="333"/>
      <c r="F39" s="333"/>
      <c r="G39" s="334"/>
      <c r="I39" s="365">
        <v>0</v>
      </c>
      <c r="J39" s="366"/>
      <c r="K39" s="365">
        <v>0</v>
      </c>
      <c r="M39" s="364"/>
    </row>
    <row r="40" spans="2:19" ht="20.100000000000001" customHeight="1" x14ac:dyDescent="0.25">
      <c r="B40" s="332" t="s">
        <v>363</v>
      </c>
      <c r="C40" s="333" t="s">
        <v>381</v>
      </c>
      <c r="D40" s="333"/>
      <c r="E40" s="333"/>
      <c r="F40" s="333"/>
      <c r="G40" s="334"/>
      <c r="I40" s="365">
        <v>8979001.5399999991</v>
      </c>
      <c r="J40" s="366"/>
      <c r="K40" s="365">
        <v>3251419</v>
      </c>
      <c r="M40" s="364"/>
      <c r="P40" s="322" t="s">
        <v>810</v>
      </c>
      <c r="Q40" s="322"/>
      <c r="S40" s="323">
        <v>6680241.8799999999</v>
      </c>
    </row>
    <row r="41" spans="2:19" s="363" customFormat="1" ht="24.75" customHeight="1" x14ac:dyDescent="0.25">
      <c r="B41" s="380" t="s">
        <v>382</v>
      </c>
      <c r="C41" s="381" t="s">
        <v>117</v>
      </c>
      <c r="D41" s="381"/>
      <c r="E41" s="381"/>
      <c r="F41" s="381"/>
      <c r="G41" s="382"/>
      <c r="I41" s="383">
        <f>SUM(I42:I43)</f>
        <v>26075116.399999999</v>
      </c>
      <c r="J41" s="384"/>
      <c r="K41" s="383">
        <f>SUM(K42:K43)</f>
        <v>5615942.46</v>
      </c>
      <c r="M41" s="364"/>
      <c r="Q41" s="364"/>
    </row>
    <row r="42" spans="2:19" ht="65.25" customHeight="1" x14ac:dyDescent="0.25">
      <c r="B42" s="332" t="s">
        <v>217</v>
      </c>
      <c r="C42" s="913" t="s">
        <v>811</v>
      </c>
      <c r="D42" s="913"/>
      <c r="E42" s="913"/>
      <c r="F42" s="913"/>
      <c r="G42" s="914"/>
      <c r="I42" s="365">
        <v>0</v>
      </c>
      <c r="J42" s="366"/>
      <c r="K42" s="365">
        <v>0</v>
      </c>
      <c r="M42" s="364"/>
    </row>
    <row r="43" spans="2:19" ht="21" customHeight="1" x14ac:dyDescent="0.25">
      <c r="B43" s="332" t="s">
        <v>222</v>
      </c>
      <c r="C43" s="333" t="s">
        <v>117</v>
      </c>
      <c r="D43" s="333"/>
      <c r="E43" s="333"/>
      <c r="F43" s="333"/>
      <c r="G43" s="334"/>
      <c r="I43" s="365">
        <v>26075116.399999999</v>
      </c>
      <c r="J43" s="366"/>
      <c r="K43" s="365">
        <v>5615942.46</v>
      </c>
      <c r="M43" s="364"/>
    </row>
    <row r="44" spans="2:19" s="363" customFormat="1" ht="23.25" customHeight="1" x14ac:dyDescent="0.25">
      <c r="B44" s="380" t="s">
        <v>812</v>
      </c>
      <c r="C44" s="381" t="s">
        <v>813</v>
      </c>
      <c r="D44" s="381"/>
      <c r="E44" s="381"/>
      <c r="F44" s="381"/>
      <c r="G44" s="382"/>
      <c r="I44" s="383">
        <f>I36+I37-I41</f>
        <v>26793823.610000007</v>
      </c>
      <c r="J44" s="384"/>
      <c r="K44" s="383">
        <f>K36+K37-K41</f>
        <v>11286238.930000007</v>
      </c>
      <c r="M44" s="364"/>
      <c r="Q44" s="364"/>
    </row>
    <row r="45" spans="2:19" s="363" customFormat="1" ht="21" customHeight="1" x14ac:dyDescent="0.25">
      <c r="B45" s="380" t="s">
        <v>383</v>
      </c>
      <c r="C45" s="381" t="s">
        <v>118</v>
      </c>
      <c r="D45" s="381"/>
      <c r="E45" s="381"/>
      <c r="F45" s="381"/>
      <c r="G45" s="382"/>
      <c r="I45" s="383">
        <f>SUM(I46:I48)</f>
        <v>12018542.42</v>
      </c>
      <c r="J45" s="384"/>
      <c r="K45" s="383">
        <f>SUM(K46:K48)</f>
        <v>13078344.390000001</v>
      </c>
      <c r="M45" s="364"/>
      <c r="Q45" s="364"/>
    </row>
    <row r="46" spans="2:19" ht="15.75" customHeight="1" x14ac:dyDescent="0.25">
      <c r="B46" s="332" t="s">
        <v>217</v>
      </c>
      <c r="C46" s="333" t="s">
        <v>544</v>
      </c>
      <c r="D46" s="333"/>
      <c r="E46" s="333"/>
      <c r="F46" s="333"/>
      <c r="G46" s="334"/>
      <c r="I46" s="365">
        <v>0</v>
      </c>
      <c r="J46" s="366"/>
      <c r="K46" s="365">
        <v>0</v>
      </c>
      <c r="M46" s="364"/>
    </row>
    <row r="47" spans="2:19" ht="16.5" customHeight="1" x14ac:dyDescent="0.25">
      <c r="B47" s="332" t="s">
        <v>222</v>
      </c>
      <c r="C47" s="333" t="s">
        <v>316</v>
      </c>
      <c r="D47" s="333"/>
      <c r="E47" s="333"/>
      <c r="F47" s="333"/>
      <c r="G47" s="334"/>
      <c r="I47" s="365">
        <v>11851488.01</v>
      </c>
      <c r="J47" s="366"/>
      <c r="K47" s="365">
        <v>13062700.640000001</v>
      </c>
      <c r="M47" s="364"/>
    </row>
    <row r="48" spans="2:19" ht="15.75" customHeight="1" x14ac:dyDescent="0.25">
      <c r="B48" s="332" t="s">
        <v>363</v>
      </c>
      <c r="C48" s="333" t="s">
        <v>52</v>
      </c>
      <c r="D48" s="333"/>
      <c r="E48" s="333"/>
      <c r="F48" s="333"/>
      <c r="G48" s="334"/>
      <c r="I48" s="365">
        <v>167054.41</v>
      </c>
      <c r="J48" s="366"/>
      <c r="K48" s="365">
        <v>15643.75</v>
      </c>
      <c r="M48" s="364"/>
    </row>
    <row r="49" spans="2:17" s="363" customFormat="1" ht="21.75" customHeight="1" x14ac:dyDescent="0.25">
      <c r="B49" s="380" t="s">
        <v>814</v>
      </c>
      <c r="C49" s="381" t="s">
        <v>385</v>
      </c>
      <c r="D49" s="381"/>
      <c r="E49" s="381"/>
      <c r="F49" s="381"/>
      <c r="G49" s="382"/>
      <c r="I49" s="383">
        <f>SUM(I50:I51)</f>
        <v>24804069.920000002</v>
      </c>
      <c r="J49" s="384"/>
      <c r="K49" s="383">
        <f>SUM(K50:K51)</f>
        <v>17061556.579999998</v>
      </c>
      <c r="M49" s="364"/>
      <c r="Q49" s="364"/>
    </row>
    <row r="50" spans="2:17" ht="14.25" customHeight="1" x14ac:dyDescent="0.25">
      <c r="B50" s="332" t="s">
        <v>217</v>
      </c>
      <c r="C50" s="333" t="s">
        <v>316</v>
      </c>
      <c r="D50" s="333"/>
      <c r="E50" s="333"/>
      <c r="F50" s="333"/>
      <c r="G50" s="334"/>
      <c r="I50" s="365">
        <v>125738.42</v>
      </c>
      <c r="J50" s="366"/>
      <c r="K50" s="365">
        <v>101372.15</v>
      </c>
      <c r="M50" s="364"/>
    </row>
    <row r="51" spans="2:17" ht="14.25" customHeight="1" x14ac:dyDescent="0.25">
      <c r="B51" s="332" t="s">
        <v>222</v>
      </c>
      <c r="C51" s="333" t="s">
        <v>52</v>
      </c>
      <c r="D51" s="333"/>
      <c r="E51" s="333"/>
      <c r="F51" s="333"/>
      <c r="G51" s="334"/>
      <c r="I51" s="365">
        <v>24678331.5</v>
      </c>
      <c r="J51" s="366"/>
      <c r="K51" s="365">
        <v>16960184.43</v>
      </c>
      <c r="M51" s="364"/>
    </row>
    <row r="52" spans="2:17" s="363" customFormat="1" ht="18.75" hidden="1" customHeight="1" x14ac:dyDescent="0.25">
      <c r="B52" s="380" t="s">
        <v>217</v>
      </c>
      <c r="C52" s="381" t="s">
        <v>815</v>
      </c>
      <c r="D52" s="381"/>
      <c r="E52" s="381"/>
      <c r="F52" s="381"/>
      <c r="G52" s="382"/>
      <c r="I52" s="383">
        <f>I44+I45-I49</f>
        <v>14008296.110000007</v>
      </c>
      <c r="J52" s="384"/>
      <c r="K52" s="383">
        <f>K44+K45-K49</f>
        <v>7303026.7400000095</v>
      </c>
      <c r="M52" s="364"/>
      <c r="Q52" s="364"/>
    </row>
    <row r="53" spans="2:17" s="363" customFormat="1" ht="18.75" hidden="1" customHeight="1" x14ac:dyDescent="0.25">
      <c r="B53" s="380" t="s">
        <v>816</v>
      </c>
      <c r="C53" s="381" t="s">
        <v>817</v>
      </c>
      <c r="D53" s="381"/>
      <c r="E53" s="381"/>
      <c r="F53" s="381"/>
      <c r="G53" s="382"/>
      <c r="I53" s="383">
        <f>I54-I55</f>
        <v>0</v>
      </c>
      <c r="J53" s="384"/>
      <c r="K53" s="383">
        <f>K54-K55</f>
        <v>0</v>
      </c>
      <c r="M53" s="364"/>
      <c r="Q53" s="364"/>
    </row>
    <row r="54" spans="2:17" ht="14.25" hidden="1" customHeight="1" x14ac:dyDescent="0.25">
      <c r="B54" s="332" t="s">
        <v>217</v>
      </c>
      <c r="C54" s="333" t="s">
        <v>818</v>
      </c>
      <c r="D54" s="333"/>
      <c r="E54" s="333"/>
      <c r="F54" s="333"/>
      <c r="G54" s="334"/>
      <c r="I54" s="365">
        <v>0</v>
      </c>
      <c r="J54" s="366"/>
      <c r="K54" s="365">
        <v>0</v>
      </c>
      <c r="M54" s="364"/>
    </row>
    <row r="55" spans="2:17" ht="15" hidden="1" customHeight="1" x14ac:dyDescent="0.25">
      <c r="B55" s="332" t="s">
        <v>222</v>
      </c>
      <c r="C55" s="333" t="s">
        <v>819</v>
      </c>
      <c r="D55" s="333"/>
      <c r="E55" s="333"/>
      <c r="F55" s="333"/>
      <c r="G55" s="334"/>
      <c r="I55" s="365">
        <v>0</v>
      </c>
      <c r="J55" s="366"/>
      <c r="K55" s="365">
        <v>0</v>
      </c>
      <c r="M55" s="364"/>
    </row>
    <row r="56" spans="2:17" s="363" customFormat="1" ht="15.75" hidden="1" customHeight="1" x14ac:dyDescent="0.25">
      <c r="B56" s="380" t="s">
        <v>820</v>
      </c>
      <c r="C56" s="381" t="s">
        <v>821</v>
      </c>
      <c r="D56" s="381"/>
      <c r="E56" s="381"/>
      <c r="F56" s="381"/>
      <c r="G56" s="382"/>
      <c r="I56" s="383">
        <f>I52+I53</f>
        <v>14008296.110000007</v>
      </c>
      <c r="J56" s="384"/>
      <c r="K56" s="383">
        <f>K52+K53</f>
        <v>7303026.7400000095</v>
      </c>
      <c r="M56" s="364"/>
      <c r="Q56" s="364"/>
    </row>
    <row r="57" spans="2:17" s="363" customFormat="1" ht="14.25" hidden="1" customHeight="1" x14ac:dyDescent="0.25">
      <c r="B57" s="380" t="s">
        <v>822</v>
      </c>
      <c r="C57" s="381" t="s">
        <v>823</v>
      </c>
      <c r="D57" s="381"/>
      <c r="E57" s="381"/>
      <c r="F57" s="381"/>
      <c r="G57" s="382"/>
      <c r="I57" s="365">
        <v>0</v>
      </c>
      <c r="J57" s="366"/>
      <c r="K57" s="365">
        <v>0</v>
      </c>
      <c r="M57" s="364"/>
      <c r="Q57" s="364"/>
    </row>
    <row r="58" spans="2:17" s="363" customFormat="1" ht="29.25" customHeight="1" thickBot="1" x14ac:dyDescent="0.3">
      <c r="B58" s="380" t="s">
        <v>820</v>
      </c>
      <c r="C58" s="918" t="s">
        <v>824</v>
      </c>
      <c r="D58" s="913"/>
      <c r="E58" s="913"/>
      <c r="F58" s="913"/>
      <c r="G58" s="914"/>
      <c r="I58" s="365">
        <v>0</v>
      </c>
      <c r="J58" s="366">
        <v>0</v>
      </c>
      <c r="K58" s="365">
        <v>0</v>
      </c>
      <c r="L58" s="363">
        <v>0</v>
      </c>
      <c r="M58" s="364"/>
      <c r="Q58" s="364"/>
    </row>
    <row r="59" spans="2:17" s="363" customFormat="1" ht="20.100000000000001" hidden="1" customHeight="1" x14ac:dyDescent="0.25">
      <c r="B59" s="327"/>
      <c r="G59" s="385"/>
      <c r="I59" s="386"/>
      <c r="J59" s="387"/>
      <c r="K59" s="386"/>
      <c r="M59" s="364"/>
      <c r="Q59" s="364"/>
    </row>
    <row r="60" spans="2:17" s="363" customFormat="1" ht="24" customHeight="1" thickBot="1" x14ac:dyDescent="0.3">
      <c r="B60" s="388" t="s">
        <v>822</v>
      </c>
      <c r="C60" s="389" t="s">
        <v>825</v>
      </c>
      <c r="D60" s="389"/>
      <c r="E60" s="389"/>
      <c r="F60" s="389"/>
      <c r="G60" s="390"/>
      <c r="H60" s="389"/>
      <c r="I60" s="391">
        <f>I56+I57-I58</f>
        <v>14008296.110000007</v>
      </c>
      <c r="J60" s="392">
        <v>0</v>
      </c>
      <c r="K60" s="391">
        <f>K56+K57-K58</f>
        <v>7303026.7400000095</v>
      </c>
      <c r="L60" s="363">
        <v>0</v>
      </c>
      <c r="M60" s="364"/>
      <c r="Q60" s="364"/>
    </row>
    <row r="61" spans="2:17" ht="17.25" x14ac:dyDescent="0.25">
      <c r="B61" s="393"/>
      <c r="C61" s="363"/>
      <c r="D61" s="363"/>
      <c r="E61" s="364"/>
    </row>
    <row r="64" spans="2:17" x14ac:dyDescent="0.25">
      <c r="C64" s="910" t="s">
        <v>826</v>
      </c>
      <c r="D64" s="910"/>
      <c r="K64" s="394" t="s">
        <v>827</v>
      </c>
    </row>
    <row r="66" spans="2:13" x14ac:dyDescent="0.25">
      <c r="F66" s="322" t="s">
        <v>552</v>
      </c>
    </row>
    <row r="67" spans="2:13" x14ac:dyDescent="0.25">
      <c r="C67" s="910" t="s">
        <v>828</v>
      </c>
      <c r="D67" s="910"/>
      <c r="K67" s="322" t="s">
        <v>829</v>
      </c>
    </row>
    <row r="68" spans="2:13" x14ac:dyDescent="0.25">
      <c r="F68" s="919"/>
      <c r="G68" s="920"/>
      <c r="H68" s="920"/>
      <c r="I68" s="920"/>
      <c r="L68" s="395"/>
      <c r="M68" s="395"/>
    </row>
    <row r="69" spans="2:13" x14ac:dyDescent="0.25">
      <c r="C69" s="396"/>
      <c r="D69" s="396"/>
      <c r="E69" s="910"/>
      <c r="F69" s="910"/>
      <c r="G69" s="910"/>
      <c r="H69" s="910"/>
      <c r="I69" s="910"/>
    </row>
    <row r="70" spans="2:13" x14ac:dyDescent="0.25">
      <c r="C70" s="910"/>
      <c r="D70" s="910"/>
      <c r="E70" s="910"/>
    </row>
    <row r="71" spans="2:13" x14ac:dyDescent="0.25">
      <c r="B71" s="909"/>
      <c r="C71" s="909"/>
      <c r="D71" s="909"/>
      <c r="E71" s="910"/>
      <c r="F71" s="910"/>
      <c r="G71" s="910"/>
      <c r="H71" s="910"/>
      <c r="I71" s="910"/>
    </row>
    <row r="73" spans="2:13" x14ac:dyDescent="0.25">
      <c r="M73" s="397"/>
    </row>
  </sheetData>
  <mergeCells count="20">
    <mergeCell ref="B71:D71"/>
    <mergeCell ref="E71:F71"/>
    <mergeCell ref="G71:I71"/>
    <mergeCell ref="E9:I9"/>
    <mergeCell ref="C18:G18"/>
    <mergeCell ref="C19:G19"/>
    <mergeCell ref="C24:G24"/>
    <mergeCell ref="C42:G42"/>
    <mergeCell ref="C58:G58"/>
    <mergeCell ref="C64:D64"/>
    <mergeCell ref="C67:D67"/>
    <mergeCell ref="F68:I68"/>
    <mergeCell ref="E69:I69"/>
    <mergeCell ref="C70:E70"/>
    <mergeCell ref="E7:I7"/>
    <mergeCell ref="B2:D2"/>
    <mergeCell ref="E3:I3"/>
    <mergeCell ref="E4:I4"/>
    <mergeCell ref="E5:I5"/>
    <mergeCell ref="E6:I6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1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048F6-C39C-48E9-8214-43BFD0FE1248}">
  <sheetPr>
    <pageSetUpPr fitToPage="1"/>
  </sheetPr>
  <dimension ref="B1:Q66"/>
  <sheetViews>
    <sheetView workbookViewId="0">
      <selection activeCell="N12" sqref="N12"/>
    </sheetView>
  </sheetViews>
  <sheetFormatPr defaultRowHeight="15" x14ac:dyDescent="0.25"/>
  <cols>
    <col min="1" max="1" width="1.85546875" style="322" customWidth="1"/>
    <col min="2" max="2" width="12.42578125" style="322" bestFit="1" customWidth="1"/>
    <col min="3" max="3" width="8.85546875" style="322"/>
    <col min="4" max="4" width="21.7109375" style="322" customWidth="1"/>
    <col min="5" max="5" width="11.7109375" style="322" bestFit="1" customWidth="1"/>
    <col min="6" max="6" width="8.85546875" style="322"/>
    <col min="7" max="7" width="5.42578125" style="322" customWidth="1"/>
    <col min="8" max="8" width="0" style="322" hidden="1" customWidth="1"/>
    <col min="9" max="9" width="24.140625" style="322" customWidth="1"/>
    <col min="10" max="10" width="9.140625" style="322" hidden="1" customWidth="1"/>
    <col min="11" max="11" width="30.42578125" style="322" customWidth="1"/>
    <col min="12" max="12" width="0" style="322" hidden="1" customWidth="1"/>
    <col min="13" max="13" width="20" style="322" customWidth="1"/>
    <col min="14" max="16" width="8.85546875" style="322"/>
    <col min="17" max="17" width="11.7109375" style="323" bestFit="1" customWidth="1"/>
    <col min="18" max="256" width="8.85546875" style="322"/>
    <col min="257" max="257" width="1.85546875" style="322" customWidth="1"/>
    <col min="258" max="258" width="12.42578125" style="322" bestFit="1" customWidth="1"/>
    <col min="259" max="259" width="8.85546875" style="322"/>
    <col min="260" max="260" width="21.7109375" style="322" customWidth="1"/>
    <col min="261" max="261" width="11.7109375" style="322" bestFit="1" customWidth="1"/>
    <col min="262" max="262" width="8.85546875" style="322"/>
    <col min="263" max="263" width="5.42578125" style="322" customWidth="1"/>
    <col min="264" max="264" width="0" style="322" hidden="1" customWidth="1"/>
    <col min="265" max="265" width="24.140625" style="322" customWidth="1"/>
    <col min="266" max="266" width="0" style="322" hidden="1" customWidth="1"/>
    <col min="267" max="267" width="27.5703125" style="322" customWidth="1"/>
    <col min="268" max="268" width="0" style="322" hidden="1" customWidth="1"/>
    <col min="269" max="269" width="20" style="322" customWidth="1"/>
    <col min="270" max="272" width="8.85546875" style="322"/>
    <col min="273" max="273" width="11.7109375" style="322" bestFit="1" customWidth="1"/>
    <col min="274" max="512" width="8.85546875" style="322"/>
    <col min="513" max="513" width="1.85546875" style="322" customWidth="1"/>
    <col min="514" max="514" width="12.42578125" style="322" bestFit="1" customWidth="1"/>
    <col min="515" max="515" width="8.85546875" style="322"/>
    <col min="516" max="516" width="21.7109375" style="322" customWidth="1"/>
    <col min="517" max="517" width="11.7109375" style="322" bestFit="1" customWidth="1"/>
    <col min="518" max="518" width="8.85546875" style="322"/>
    <col min="519" max="519" width="5.42578125" style="322" customWidth="1"/>
    <col min="520" max="520" width="0" style="322" hidden="1" customWidth="1"/>
    <col min="521" max="521" width="24.140625" style="322" customWidth="1"/>
    <col min="522" max="522" width="0" style="322" hidden="1" customWidth="1"/>
    <col min="523" max="523" width="27.5703125" style="322" customWidth="1"/>
    <col min="524" max="524" width="0" style="322" hidden="1" customWidth="1"/>
    <col min="525" max="525" width="20" style="322" customWidth="1"/>
    <col min="526" max="528" width="8.85546875" style="322"/>
    <col min="529" max="529" width="11.7109375" style="322" bestFit="1" customWidth="1"/>
    <col min="530" max="768" width="8.85546875" style="322"/>
    <col min="769" max="769" width="1.85546875" style="322" customWidth="1"/>
    <col min="770" max="770" width="12.42578125" style="322" bestFit="1" customWidth="1"/>
    <col min="771" max="771" width="8.85546875" style="322"/>
    <col min="772" max="772" width="21.7109375" style="322" customWidth="1"/>
    <col min="773" max="773" width="11.7109375" style="322" bestFit="1" customWidth="1"/>
    <col min="774" max="774" width="8.85546875" style="322"/>
    <col min="775" max="775" width="5.42578125" style="322" customWidth="1"/>
    <col min="776" max="776" width="0" style="322" hidden="1" customWidth="1"/>
    <col min="777" max="777" width="24.140625" style="322" customWidth="1"/>
    <col min="778" max="778" width="0" style="322" hidden="1" customWidth="1"/>
    <col min="779" max="779" width="27.5703125" style="322" customWidth="1"/>
    <col min="780" max="780" width="0" style="322" hidden="1" customWidth="1"/>
    <col min="781" max="781" width="20" style="322" customWidth="1"/>
    <col min="782" max="784" width="8.85546875" style="322"/>
    <col min="785" max="785" width="11.7109375" style="322" bestFit="1" customWidth="1"/>
    <col min="786" max="1024" width="8.85546875" style="322"/>
    <col min="1025" max="1025" width="1.85546875" style="322" customWidth="1"/>
    <col min="1026" max="1026" width="12.42578125" style="322" bestFit="1" customWidth="1"/>
    <col min="1027" max="1027" width="8.85546875" style="322"/>
    <col min="1028" max="1028" width="21.7109375" style="322" customWidth="1"/>
    <col min="1029" max="1029" width="11.7109375" style="322" bestFit="1" customWidth="1"/>
    <col min="1030" max="1030" width="8.85546875" style="322"/>
    <col min="1031" max="1031" width="5.42578125" style="322" customWidth="1"/>
    <col min="1032" max="1032" width="0" style="322" hidden="1" customWidth="1"/>
    <col min="1033" max="1033" width="24.140625" style="322" customWidth="1"/>
    <col min="1034" max="1034" width="0" style="322" hidden="1" customWidth="1"/>
    <col min="1035" max="1035" width="27.5703125" style="322" customWidth="1"/>
    <col min="1036" max="1036" width="0" style="322" hidden="1" customWidth="1"/>
    <col min="1037" max="1037" width="20" style="322" customWidth="1"/>
    <col min="1038" max="1040" width="8.85546875" style="322"/>
    <col min="1041" max="1041" width="11.7109375" style="322" bestFit="1" customWidth="1"/>
    <col min="1042" max="1280" width="8.85546875" style="322"/>
    <col min="1281" max="1281" width="1.85546875" style="322" customWidth="1"/>
    <col min="1282" max="1282" width="12.42578125" style="322" bestFit="1" customWidth="1"/>
    <col min="1283" max="1283" width="8.85546875" style="322"/>
    <col min="1284" max="1284" width="21.7109375" style="322" customWidth="1"/>
    <col min="1285" max="1285" width="11.7109375" style="322" bestFit="1" customWidth="1"/>
    <col min="1286" max="1286" width="8.85546875" style="322"/>
    <col min="1287" max="1287" width="5.42578125" style="322" customWidth="1"/>
    <col min="1288" max="1288" width="0" style="322" hidden="1" customWidth="1"/>
    <col min="1289" max="1289" width="24.140625" style="322" customWidth="1"/>
    <col min="1290" max="1290" width="0" style="322" hidden="1" customWidth="1"/>
    <col min="1291" max="1291" width="27.5703125" style="322" customWidth="1"/>
    <col min="1292" max="1292" width="0" style="322" hidden="1" customWidth="1"/>
    <col min="1293" max="1293" width="20" style="322" customWidth="1"/>
    <col min="1294" max="1296" width="8.85546875" style="322"/>
    <col min="1297" max="1297" width="11.7109375" style="322" bestFit="1" customWidth="1"/>
    <col min="1298" max="1536" width="8.85546875" style="322"/>
    <col min="1537" max="1537" width="1.85546875" style="322" customWidth="1"/>
    <col min="1538" max="1538" width="12.42578125" style="322" bestFit="1" customWidth="1"/>
    <col min="1539" max="1539" width="8.85546875" style="322"/>
    <col min="1540" max="1540" width="21.7109375" style="322" customWidth="1"/>
    <col min="1541" max="1541" width="11.7109375" style="322" bestFit="1" customWidth="1"/>
    <col min="1542" max="1542" width="8.85546875" style="322"/>
    <col min="1543" max="1543" width="5.42578125" style="322" customWidth="1"/>
    <col min="1544" max="1544" width="0" style="322" hidden="1" customWidth="1"/>
    <col min="1545" max="1545" width="24.140625" style="322" customWidth="1"/>
    <col min="1546" max="1546" width="0" style="322" hidden="1" customWidth="1"/>
    <col min="1547" max="1547" width="27.5703125" style="322" customWidth="1"/>
    <col min="1548" max="1548" width="0" style="322" hidden="1" customWidth="1"/>
    <col min="1549" max="1549" width="20" style="322" customWidth="1"/>
    <col min="1550" max="1552" width="8.85546875" style="322"/>
    <col min="1553" max="1553" width="11.7109375" style="322" bestFit="1" customWidth="1"/>
    <col min="1554" max="1792" width="8.85546875" style="322"/>
    <col min="1793" max="1793" width="1.85546875" style="322" customWidth="1"/>
    <col min="1794" max="1794" width="12.42578125" style="322" bestFit="1" customWidth="1"/>
    <col min="1795" max="1795" width="8.85546875" style="322"/>
    <col min="1796" max="1796" width="21.7109375" style="322" customWidth="1"/>
    <col min="1797" max="1797" width="11.7109375" style="322" bestFit="1" customWidth="1"/>
    <col min="1798" max="1798" width="8.85546875" style="322"/>
    <col min="1799" max="1799" width="5.42578125" style="322" customWidth="1"/>
    <col min="1800" max="1800" width="0" style="322" hidden="1" customWidth="1"/>
    <col min="1801" max="1801" width="24.140625" style="322" customWidth="1"/>
    <col min="1802" max="1802" width="0" style="322" hidden="1" customWidth="1"/>
    <col min="1803" max="1803" width="27.5703125" style="322" customWidth="1"/>
    <col min="1804" max="1804" width="0" style="322" hidden="1" customWidth="1"/>
    <col min="1805" max="1805" width="20" style="322" customWidth="1"/>
    <col min="1806" max="1808" width="8.85546875" style="322"/>
    <col min="1809" max="1809" width="11.7109375" style="322" bestFit="1" customWidth="1"/>
    <col min="1810" max="2048" width="8.85546875" style="322"/>
    <col min="2049" max="2049" width="1.85546875" style="322" customWidth="1"/>
    <col min="2050" max="2050" width="12.42578125" style="322" bestFit="1" customWidth="1"/>
    <col min="2051" max="2051" width="8.85546875" style="322"/>
    <col min="2052" max="2052" width="21.7109375" style="322" customWidth="1"/>
    <col min="2053" max="2053" width="11.7109375" style="322" bestFit="1" customWidth="1"/>
    <col min="2054" max="2054" width="8.85546875" style="322"/>
    <col min="2055" max="2055" width="5.42578125" style="322" customWidth="1"/>
    <col min="2056" max="2056" width="0" style="322" hidden="1" customWidth="1"/>
    <col min="2057" max="2057" width="24.140625" style="322" customWidth="1"/>
    <col min="2058" max="2058" width="0" style="322" hidden="1" customWidth="1"/>
    <col min="2059" max="2059" width="27.5703125" style="322" customWidth="1"/>
    <col min="2060" max="2060" width="0" style="322" hidden="1" customWidth="1"/>
    <col min="2061" max="2061" width="20" style="322" customWidth="1"/>
    <col min="2062" max="2064" width="8.85546875" style="322"/>
    <col min="2065" max="2065" width="11.7109375" style="322" bestFit="1" customWidth="1"/>
    <col min="2066" max="2304" width="8.85546875" style="322"/>
    <col min="2305" max="2305" width="1.85546875" style="322" customWidth="1"/>
    <col min="2306" max="2306" width="12.42578125" style="322" bestFit="1" customWidth="1"/>
    <col min="2307" max="2307" width="8.85546875" style="322"/>
    <col min="2308" max="2308" width="21.7109375" style="322" customWidth="1"/>
    <col min="2309" max="2309" width="11.7109375" style="322" bestFit="1" customWidth="1"/>
    <col min="2310" max="2310" width="8.85546875" style="322"/>
    <col min="2311" max="2311" width="5.42578125" style="322" customWidth="1"/>
    <col min="2312" max="2312" width="0" style="322" hidden="1" customWidth="1"/>
    <col min="2313" max="2313" width="24.140625" style="322" customWidth="1"/>
    <col min="2314" max="2314" width="0" style="322" hidden="1" customWidth="1"/>
    <col min="2315" max="2315" width="27.5703125" style="322" customWidth="1"/>
    <col min="2316" max="2316" width="0" style="322" hidden="1" customWidth="1"/>
    <col min="2317" max="2317" width="20" style="322" customWidth="1"/>
    <col min="2318" max="2320" width="8.85546875" style="322"/>
    <col min="2321" max="2321" width="11.7109375" style="322" bestFit="1" customWidth="1"/>
    <col min="2322" max="2560" width="8.85546875" style="322"/>
    <col min="2561" max="2561" width="1.85546875" style="322" customWidth="1"/>
    <col min="2562" max="2562" width="12.42578125" style="322" bestFit="1" customWidth="1"/>
    <col min="2563" max="2563" width="8.85546875" style="322"/>
    <col min="2564" max="2564" width="21.7109375" style="322" customWidth="1"/>
    <col min="2565" max="2565" width="11.7109375" style="322" bestFit="1" customWidth="1"/>
    <col min="2566" max="2566" width="8.85546875" style="322"/>
    <col min="2567" max="2567" width="5.42578125" style="322" customWidth="1"/>
    <col min="2568" max="2568" width="0" style="322" hidden="1" customWidth="1"/>
    <col min="2569" max="2569" width="24.140625" style="322" customWidth="1"/>
    <col min="2570" max="2570" width="0" style="322" hidden="1" customWidth="1"/>
    <col min="2571" max="2571" width="27.5703125" style="322" customWidth="1"/>
    <col min="2572" max="2572" width="0" style="322" hidden="1" customWidth="1"/>
    <col min="2573" max="2573" width="20" style="322" customWidth="1"/>
    <col min="2574" max="2576" width="8.85546875" style="322"/>
    <col min="2577" max="2577" width="11.7109375" style="322" bestFit="1" customWidth="1"/>
    <col min="2578" max="2816" width="8.85546875" style="322"/>
    <col min="2817" max="2817" width="1.85546875" style="322" customWidth="1"/>
    <col min="2818" max="2818" width="12.42578125" style="322" bestFit="1" customWidth="1"/>
    <col min="2819" max="2819" width="8.85546875" style="322"/>
    <col min="2820" max="2820" width="21.7109375" style="322" customWidth="1"/>
    <col min="2821" max="2821" width="11.7109375" style="322" bestFit="1" customWidth="1"/>
    <col min="2822" max="2822" width="8.85546875" style="322"/>
    <col min="2823" max="2823" width="5.42578125" style="322" customWidth="1"/>
    <col min="2824" max="2824" width="0" style="322" hidden="1" customWidth="1"/>
    <col min="2825" max="2825" width="24.140625" style="322" customWidth="1"/>
    <col min="2826" max="2826" width="0" style="322" hidden="1" customWidth="1"/>
    <col min="2827" max="2827" width="27.5703125" style="322" customWidth="1"/>
    <col min="2828" max="2828" width="0" style="322" hidden="1" customWidth="1"/>
    <col min="2829" max="2829" width="20" style="322" customWidth="1"/>
    <col min="2830" max="2832" width="8.85546875" style="322"/>
    <col min="2833" max="2833" width="11.7109375" style="322" bestFit="1" customWidth="1"/>
    <col min="2834" max="3072" width="8.85546875" style="322"/>
    <col min="3073" max="3073" width="1.85546875" style="322" customWidth="1"/>
    <col min="3074" max="3074" width="12.42578125" style="322" bestFit="1" customWidth="1"/>
    <col min="3075" max="3075" width="8.85546875" style="322"/>
    <col min="3076" max="3076" width="21.7109375" style="322" customWidth="1"/>
    <col min="3077" max="3077" width="11.7109375" style="322" bestFit="1" customWidth="1"/>
    <col min="3078" max="3078" width="8.85546875" style="322"/>
    <col min="3079" max="3079" width="5.42578125" style="322" customWidth="1"/>
    <col min="3080" max="3080" width="0" style="322" hidden="1" customWidth="1"/>
    <col min="3081" max="3081" width="24.140625" style="322" customWidth="1"/>
    <col min="3082" max="3082" width="0" style="322" hidden="1" customWidth="1"/>
    <col min="3083" max="3083" width="27.5703125" style="322" customWidth="1"/>
    <col min="3084" max="3084" width="0" style="322" hidden="1" customWidth="1"/>
    <col min="3085" max="3085" width="20" style="322" customWidth="1"/>
    <col min="3086" max="3088" width="8.85546875" style="322"/>
    <col min="3089" max="3089" width="11.7109375" style="322" bestFit="1" customWidth="1"/>
    <col min="3090" max="3328" width="8.85546875" style="322"/>
    <col min="3329" max="3329" width="1.85546875" style="322" customWidth="1"/>
    <col min="3330" max="3330" width="12.42578125" style="322" bestFit="1" customWidth="1"/>
    <col min="3331" max="3331" width="8.85546875" style="322"/>
    <col min="3332" max="3332" width="21.7109375" style="322" customWidth="1"/>
    <col min="3333" max="3333" width="11.7109375" style="322" bestFit="1" customWidth="1"/>
    <col min="3334" max="3334" width="8.85546875" style="322"/>
    <col min="3335" max="3335" width="5.42578125" style="322" customWidth="1"/>
    <col min="3336" max="3336" width="0" style="322" hidden="1" customWidth="1"/>
    <col min="3337" max="3337" width="24.140625" style="322" customWidth="1"/>
    <col min="3338" max="3338" width="0" style="322" hidden="1" customWidth="1"/>
    <col min="3339" max="3339" width="27.5703125" style="322" customWidth="1"/>
    <col min="3340" max="3340" width="0" style="322" hidden="1" customWidth="1"/>
    <col min="3341" max="3341" width="20" style="322" customWidth="1"/>
    <col min="3342" max="3344" width="8.85546875" style="322"/>
    <col min="3345" max="3345" width="11.7109375" style="322" bestFit="1" customWidth="1"/>
    <col min="3346" max="3584" width="8.85546875" style="322"/>
    <col min="3585" max="3585" width="1.85546875" style="322" customWidth="1"/>
    <col min="3586" max="3586" width="12.42578125" style="322" bestFit="1" customWidth="1"/>
    <col min="3587" max="3587" width="8.85546875" style="322"/>
    <col min="3588" max="3588" width="21.7109375" style="322" customWidth="1"/>
    <col min="3589" max="3589" width="11.7109375" style="322" bestFit="1" customWidth="1"/>
    <col min="3590" max="3590" width="8.85546875" style="322"/>
    <col min="3591" max="3591" width="5.42578125" style="322" customWidth="1"/>
    <col min="3592" max="3592" width="0" style="322" hidden="1" customWidth="1"/>
    <col min="3593" max="3593" width="24.140625" style="322" customWidth="1"/>
    <col min="3594" max="3594" width="0" style="322" hidden="1" customWidth="1"/>
    <col min="3595" max="3595" width="27.5703125" style="322" customWidth="1"/>
    <col min="3596" max="3596" width="0" style="322" hidden="1" customWidth="1"/>
    <col min="3597" max="3597" width="20" style="322" customWidth="1"/>
    <col min="3598" max="3600" width="8.85546875" style="322"/>
    <col min="3601" max="3601" width="11.7109375" style="322" bestFit="1" customWidth="1"/>
    <col min="3602" max="3840" width="8.85546875" style="322"/>
    <col min="3841" max="3841" width="1.85546875" style="322" customWidth="1"/>
    <col min="3842" max="3842" width="12.42578125" style="322" bestFit="1" customWidth="1"/>
    <col min="3843" max="3843" width="8.85546875" style="322"/>
    <col min="3844" max="3844" width="21.7109375" style="322" customWidth="1"/>
    <col min="3845" max="3845" width="11.7109375" style="322" bestFit="1" customWidth="1"/>
    <col min="3846" max="3846" width="8.85546875" style="322"/>
    <col min="3847" max="3847" width="5.42578125" style="322" customWidth="1"/>
    <col min="3848" max="3848" width="0" style="322" hidden="1" customWidth="1"/>
    <col min="3849" max="3849" width="24.140625" style="322" customWidth="1"/>
    <col min="3850" max="3850" width="0" style="322" hidden="1" customWidth="1"/>
    <col min="3851" max="3851" width="27.5703125" style="322" customWidth="1"/>
    <col min="3852" max="3852" width="0" style="322" hidden="1" customWidth="1"/>
    <col min="3853" max="3853" width="20" style="322" customWidth="1"/>
    <col min="3854" max="3856" width="8.85546875" style="322"/>
    <col min="3857" max="3857" width="11.7109375" style="322" bestFit="1" customWidth="1"/>
    <col min="3858" max="4096" width="8.85546875" style="322"/>
    <col min="4097" max="4097" width="1.85546875" style="322" customWidth="1"/>
    <col min="4098" max="4098" width="12.42578125" style="322" bestFit="1" customWidth="1"/>
    <col min="4099" max="4099" width="8.85546875" style="322"/>
    <col min="4100" max="4100" width="21.7109375" style="322" customWidth="1"/>
    <col min="4101" max="4101" width="11.7109375" style="322" bestFit="1" customWidth="1"/>
    <col min="4102" max="4102" width="8.85546875" style="322"/>
    <col min="4103" max="4103" width="5.42578125" style="322" customWidth="1"/>
    <col min="4104" max="4104" width="0" style="322" hidden="1" customWidth="1"/>
    <col min="4105" max="4105" width="24.140625" style="322" customWidth="1"/>
    <col min="4106" max="4106" width="0" style="322" hidden="1" customWidth="1"/>
    <col min="4107" max="4107" width="27.5703125" style="322" customWidth="1"/>
    <col min="4108" max="4108" width="0" style="322" hidden="1" customWidth="1"/>
    <col min="4109" max="4109" width="20" style="322" customWidth="1"/>
    <col min="4110" max="4112" width="8.85546875" style="322"/>
    <col min="4113" max="4113" width="11.7109375" style="322" bestFit="1" customWidth="1"/>
    <col min="4114" max="4352" width="8.85546875" style="322"/>
    <col min="4353" max="4353" width="1.85546875" style="322" customWidth="1"/>
    <col min="4354" max="4354" width="12.42578125" style="322" bestFit="1" customWidth="1"/>
    <col min="4355" max="4355" width="8.85546875" style="322"/>
    <col min="4356" max="4356" width="21.7109375" style="322" customWidth="1"/>
    <col min="4357" max="4357" width="11.7109375" style="322" bestFit="1" customWidth="1"/>
    <col min="4358" max="4358" width="8.85546875" style="322"/>
    <col min="4359" max="4359" width="5.42578125" style="322" customWidth="1"/>
    <col min="4360" max="4360" width="0" style="322" hidden="1" customWidth="1"/>
    <col min="4361" max="4361" width="24.140625" style="322" customWidth="1"/>
    <col min="4362" max="4362" width="0" style="322" hidden="1" customWidth="1"/>
    <col min="4363" max="4363" width="27.5703125" style="322" customWidth="1"/>
    <col min="4364" max="4364" width="0" style="322" hidden="1" customWidth="1"/>
    <col min="4365" max="4365" width="20" style="322" customWidth="1"/>
    <col min="4366" max="4368" width="8.85546875" style="322"/>
    <col min="4369" max="4369" width="11.7109375" style="322" bestFit="1" customWidth="1"/>
    <col min="4370" max="4608" width="8.85546875" style="322"/>
    <col min="4609" max="4609" width="1.85546875" style="322" customWidth="1"/>
    <col min="4610" max="4610" width="12.42578125" style="322" bestFit="1" customWidth="1"/>
    <col min="4611" max="4611" width="8.85546875" style="322"/>
    <col min="4612" max="4612" width="21.7109375" style="322" customWidth="1"/>
    <col min="4613" max="4613" width="11.7109375" style="322" bestFit="1" customWidth="1"/>
    <col min="4614" max="4614" width="8.85546875" style="322"/>
    <col min="4615" max="4615" width="5.42578125" style="322" customWidth="1"/>
    <col min="4616" max="4616" width="0" style="322" hidden="1" customWidth="1"/>
    <col min="4617" max="4617" width="24.140625" style="322" customWidth="1"/>
    <col min="4618" max="4618" width="0" style="322" hidden="1" customWidth="1"/>
    <col min="4619" max="4619" width="27.5703125" style="322" customWidth="1"/>
    <col min="4620" max="4620" width="0" style="322" hidden="1" customWidth="1"/>
    <col min="4621" max="4621" width="20" style="322" customWidth="1"/>
    <col min="4622" max="4624" width="8.85546875" style="322"/>
    <col min="4625" max="4625" width="11.7109375" style="322" bestFit="1" customWidth="1"/>
    <col min="4626" max="4864" width="8.85546875" style="322"/>
    <col min="4865" max="4865" width="1.85546875" style="322" customWidth="1"/>
    <col min="4866" max="4866" width="12.42578125" style="322" bestFit="1" customWidth="1"/>
    <col min="4867" max="4867" width="8.85546875" style="322"/>
    <col min="4868" max="4868" width="21.7109375" style="322" customWidth="1"/>
    <col min="4869" max="4869" width="11.7109375" style="322" bestFit="1" customWidth="1"/>
    <col min="4870" max="4870" width="8.85546875" style="322"/>
    <col min="4871" max="4871" width="5.42578125" style="322" customWidth="1"/>
    <col min="4872" max="4872" width="0" style="322" hidden="1" customWidth="1"/>
    <col min="4873" max="4873" width="24.140625" style="322" customWidth="1"/>
    <col min="4874" max="4874" width="0" style="322" hidden="1" customWidth="1"/>
    <col min="4875" max="4875" width="27.5703125" style="322" customWidth="1"/>
    <col min="4876" max="4876" width="0" style="322" hidden="1" customWidth="1"/>
    <col min="4877" max="4877" width="20" style="322" customWidth="1"/>
    <col min="4878" max="4880" width="8.85546875" style="322"/>
    <col min="4881" max="4881" width="11.7109375" style="322" bestFit="1" customWidth="1"/>
    <col min="4882" max="5120" width="8.85546875" style="322"/>
    <col min="5121" max="5121" width="1.85546875" style="322" customWidth="1"/>
    <col min="5122" max="5122" width="12.42578125" style="322" bestFit="1" customWidth="1"/>
    <col min="5123" max="5123" width="8.85546875" style="322"/>
    <col min="5124" max="5124" width="21.7109375" style="322" customWidth="1"/>
    <col min="5125" max="5125" width="11.7109375" style="322" bestFit="1" customWidth="1"/>
    <col min="5126" max="5126" width="8.85546875" style="322"/>
    <col min="5127" max="5127" width="5.42578125" style="322" customWidth="1"/>
    <col min="5128" max="5128" width="0" style="322" hidden="1" customWidth="1"/>
    <col min="5129" max="5129" width="24.140625" style="322" customWidth="1"/>
    <col min="5130" max="5130" width="0" style="322" hidden="1" customWidth="1"/>
    <col min="5131" max="5131" width="27.5703125" style="322" customWidth="1"/>
    <col min="5132" max="5132" width="0" style="322" hidden="1" customWidth="1"/>
    <col min="5133" max="5133" width="20" style="322" customWidth="1"/>
    <col min="5134" max="5136" width="8.85546875" style="322"/>
    <col min="5137" max="5137" width="11.7109375" style="322" bestFit="1" customWidth="1"/>
    <col min="5138" max="5376" width="8.85546875" style="322"/>
    <col min="5377" max="5377" width="1.85546875" style="322" customWidth="1"/>
    <col min="5378" max="5378" width="12.42578125" style="322" bestFit="1" customWidth="1"/>
    <col min="5379" max="5379" width="8.85546875" style="322"/>
    <col min="5380" max="5380" width="21.7109375" style="322" customWidth="1"/>
    <col min="5381" max="5381" width="11.7109375" style="322" bestFit="1" customWidth="1"/>
    <col min="5382" max="5382" width="8.85546875" style="322"/>
    <col min="5383" max="5383" width="5.42578125" style="322" customWidth="1"/>
    <col min="5384" max="5384" width="0" style="322" hidden="1" customWidth="1"/>
    <col min="5385" max="5385" width="24.140625" style="322" customWidth="1"/>
    <col min="5386" max="5386" width="0" style="322" hidden="1" customWidth="1"/>
    <col min="5387" max="5387" width="27.5703125" style="322" customWidth="1"/>
    <col min="5388" max="5388" width="0" style="322" hidden="1" customWidth="1"/>
    <col min="5389" max="5389" width="20" style="322" customWidth="1"/>
    <col min="5390" max="5392" width="8.85546875" style="322"/>
    <col min="5393" max="5393" width="11.7109375" style="322" bestFit="1" customWidth="1"/>
    <col min="5394" max="5632" width="8.85546875" style="322"/>
    <col min="5633" max="5633" width="1.85546875" style="322" customWidth="1"/>
    <col min="5634" max="5634" width="12.42578125" style="322" bestFit="1" customWidth="1"/>
    <col min="5635" max="5635" width="8.85546875" style="322"/>
    <col min="5636" max="5636" width="21.7109375" style="322" customWidth="1"/>
    <col min="5637" max="5637" width="11.7109375" style="322" bestFit="1" customWidth="1"/>
    <col min="5638" max="5638" width="8.85546875" style="322"/>
    <col min="5639" max="5639" width="5.42578125" style="322" customWidth="1"/>
    <col min="5640" max="5640" width="0" style="322" hidden="1" customWidth="1"/>
    <col min="5641" max="5641" width="24.140625" style="322" customWidth="1"/>
    <col min="5642" max="5642" width="0" style="322" hidden="1" customWidth="1"/>
    <col min="5643" max="5643" width="27.5703125" style="322" customWidth="1"/>
    <col min="5644" max="5644" width="0" style="322" hidden="1" customWidth="1"/>
    <col min="5645" max="5645" width="20" style="322" customWidth="1"/>
    <col min="5646" max="5648" width="8.85546875" style="322"/>
    <col min="5649" max="5649" width="11.7109375" style="322" bestFit="1" customWidth="1"/>
    <col min="5650" max="5888" width="8.85546875" style="322"/>
    <col min="5889" max="5889" width="1.85546875" style="322" customWidth="1"/>
    <col min="5890" max="5890" width="12.42578125" style="322" bestFit="1" customWidth="1"/>
    <col min="5891" max="5891" width="8.85546875" style="322"/>
    <col min="5892" max="5892" width="21.7109375" style="322" customWidth="1"/>
    <col min="5893" max="5893" width="11.7109375" style="322" bestFit="1" customWidth="1"/>
    <col min="5894" max="5894" width="8.85546875" style="322"/>
    <col min="5895" max="5895" width="5.42578125" style="322" customWidth="1"/>
    <col min="5896" max="5896" width="0" style="322" hidden="1" customWidth="1"/>
    <col min="5897" max="5897" width="24.140625" style="322" customWidth="1"/>
    <col min="5898" max="5898" width="0" style="322" hidden="1" customWidth="1"/>
    <col min="5899" max="5899" width="27.5703125" style="322" customWidth="1"/>
    <col min="5900" max="5900" width="0" style="322" hidden="1" customWidth="1"/>
    <col min="5901" max="5901" width="20" style="322" customWidth="1"/>
    <col min="5902" max="5904" width="8.85546875" style="322"/>
    <col min="5905" max="5905" width="11.7109375" style="322" bestFit="1" customWidth="1"/>
    <col min="5906" max="6144" width="8.85546875" style="322"/>
    <col min="6145" max="6145" width="1.85546875" style="322" customWidth="1"/>
    <col min="6146" max="6146" width="12.42578125" style="322" bestFit="1" customWidth="1"/>
    <col min="6147" max="6147" width="8.85546875" style="322"/>
    <col min="6148" max="6148" width="21.7109375" style="322" customWidth="1"/>
    <col min="6149" max="6149" width="11.7109375" style="322" bestFit="1" customWidth="1"/>
    <col min="6150" max="6150" width="8.85546875" style="322"/>
    <col min="6151" max="6151" width="5.42578125" style="322" customWidth="1"/>
    <col min="6152" max="6152" width="0" style="322" hidden="1" customWidth="1"/>
    <col min="6153" max="6153" width="24.140625" style="322" customWidth="1"/>
    <col min="6154" max="6154" width="0" style="322" hidden="1" customWidth="1"/>
    <col min="6155" max="6155" width="27.5703125" style="322" customWidth="1"/>
    <col min="6156" max="6156" width="0" style="322" hidden="1" customWidth="1"/>
    <col min="6157" max="6157" width="20" style="322" customWidth="1"/>
    <col min="6158" max="6160" width="8.85546875" style="322"/>
    <col min="6161" max="6161" width="11.7109375" style="322" bestFit="1" customWidth="1"/>
    <col min="6162" max="6400" width="8.85546875" style="322"/>
    <col min="6401" max="6401" width="1.85546875" style="322" customWidth="1"/>
    <col min="6402" max="6402" width="12.42578125" style="322" bestFit="1" customWidth="1"/>
    <col min="6403" max="6403" width="8.85546875" style="322"/>
    <col min="6404" max="6404" width="21.7109375" style="322" customWidth="1"/>
    <col min="6405" max="6405" width="11.7109375" style="322" bestFit="1" customWidth="1"/>
    <col min="6406" max="6406" width="8.85546875" style="322"/>
    <col min="6407" max="6407" width="5.42578125" style="322" customWidth="1"/>
    <col min="6408" max="6408" width="0" style="322" hidden="1" customWidth="1"/>
    <col min="6409" max="6409" width="24.140625" style="322" customWidth="1"/>
    <col min="6410" max="6410" width="0" style="322" hidden="1" customWidth="1"/>
    <col min="6411" max="6411" width="27.5703125" style="322" customWidth="1"/>
    <col min="6412" max="6412" width="0" style="322" hidden="1" customWidth="1"/>
    <col min="6413" max="6413" width="20" style="322" customWidth="1"/>
    <col min="6414" max="6416" width="8.85546875" style="322"/>
    <col min="6417" max="6417" width="11.7109375" style="322" bestFit="1" customWidth="1"/>
    <col min="6418" max="6656" width="8.85546875" style="322"/>
    <col min="6657" max="6657" width="1.85546875" style="322" customWidth="1"/>
    <col min="6658" max="6658" width="12.42578125" style="322" bestFit="1" customWidth="1"/>
    <col min="6659" max="6659" width="8.85546875" style="322"/>
    <col min="6660" max="6660" width="21.7109375" style="322" customWidth="1"/>
    <col min="6661" max="6661" width="11.7109375" style="322" bestFit="1" customWidth="1"/>
    <col min="6662" max="6662" width="8.85546875" style="322"/>
    <col min="6663" max="6663" width="5.42578125" style="322" customWidth="1"/>
    <col min="6664" max="6664" width="0" style="322" hidden="1" customWidth="1"/>
    <col min="6665" max="6665" width="24.140625" style="322" customWidth="1"/>
    <col min="6666" max="6666" width="0" style="322" hidden="1" customWidth="1"/>
    <col min="6667" max="6667" width="27.5703125" style="322" customWidth="1"/>
    <col min="6668" max="6668" width="0" style="322" hidden="1" customWidth="1"/>
    <col min="6669" max="6669" width="20" style="322" customWidth="1"/>
    <col min="6670" max="6672" width="8.85546875" style="322"/>
    <col min="6673" max="6673" width="11.7109375" style="322" bestFit="1" customWidth="1"/>
    <col min="6674" max="6912" width="8.85546875" style="322"/>
    <col min="6913" max="6913" width="1.85546875" style="322" customWidth="1"/>
    <col min="6914" max="6914" width="12.42578125" style="322" bestFit="1" customWidth="1"/>
    <col min="6915" max="6915" width="8.85546875" style="322"/>
    <col min="6916" max="6916" width="21.7109375" style="322" customWidth="1"/>
    <col min="6917" max="6917" width="11.7109375" style="322" bestFit="1" customWidth="1"/>
    <col min="6918" max="6918" width="8.85546875" style="322"/>
    <col min="6919" max="6919" width="5.42578125" style="322" customWidth="1"/>
    <col min="6920" max="6920" width="0" style="322" hidden="1" customWidth="1"/>
    <col min="6921" max="6921" width="24.140625" style="322" customWidth="1"/>
    <col min="6922" max="6922" width="0" style="322" hidden="1" customWidth="1"/>
    <col min="6923" max="6923" width="27.5703125" style="322" customWidth="1"/>
    <col min="6924" max="6924" width="0" style="322" hidden="1" customWidth="1"/>
    <col min="6925" max="6925" width="20" style="322" customWidth="1"/>
    <col min="6926" max="6928" width="8.85546875" style="322"/>
    <col min="6929" max="6929" width="11.7109375" style="322" bestFit="1" customWidth="1"/>
    <col min="6930" max="7168" width="8.85546875" style="322"/>
    <col min="7169" max="7169" width="1.85546875" style="322" customWidth="1"/>
    <col min="7170" max="7170" width="12.42578125" style="322" bestFit="1" customWidth="1"/>
    <col min="7171" max="7171" width="8.85546875" style="322"/>
    <col min="7172" max="7172" width="21.7109375" style="322" customWidth="1"/>
    <col min="7173" max="7173" width="11.7109375" style="322" bestFit="1" customWidth="1"/>
    <col min="7174" max="7174" width="8.85546875" style="322"/>
    <col min="7175" max="7175" width="5.42578125" style="322" customWidth="1"/>
    <col min="7176" max="7176" width="0" style="322" hidden="1" customWidth="1"/>
    <col min="7177" max="7177" width="24.140625" style="322" customWidth="1"/>
    <col min="7178" max="7178" width="0" style="322" hidden="1" customWidth="1"/>
    <col min="7179" max="7179" width="27.5703125" style="322" customWidth="1"/>
    <col min="7180" max="7180" width="0" style="322" hidden="1" customWidth="1"/>
    <col min="7181" max="7181" width="20" style="322" customWidth="1"/>
    <col min="7182" max="7184" width="8.85546875" style="322"/>
    <col min="7185" max="7185" width="11.7109375" style="322" bestFit="1" customWidth="1"/>
    <col min="7186" max="7424" width="8.85546875" style="322"/>
    <col min="7425" max="7425" width="1.85546875" style="322" customWidth="1"/>
    <col min="7426" max="7426" width="12.42578125" style="322" bestFit="1" customWidth="1"/>
    <col min="7427" max="7427" width="8.85546875" style="322"/>
    <col min="7428" max="7428" width="21.7109375" style="322" customWidth="1"/>
    <col min="7429" max="7429" width="11.7109375" style="322" bestFit="1" customWidth="1"/>
    <col min="7430" max="7430" width="8.85546875" style="322"/>
    <col min="7431" max="7431" width="5.42578125" style="322" customWidth="1"/>
    <col min="7432" max="7432" width="0" style="322" hidden="1" customWidth="1"/>
    <col min="7433" max="7433" width="24.140625" style="322" customWidth="1"/>
    <col min="7434" max="7434" width="0" style="322" hidden="1" customWidth="1"/>
    <col min="7435" max="7435" width="27.5703125" style="322" customWidth="1"/>
    <col min="7436" max="7436" width="0" style="322" hidden="1" customWidth="1"/>
    <col min="7437" max="7437" width="20" style="322" customWidth="1"/>
    <col min="7438" max="7440" width="8.85546875" style="322"/>
    <col min="7441" max="7441" width="11.7109375" style="322" bestFit="1" customWidth="1"/>
    <col min="7442" max="7680" width="8.85546875" style="322"/>
    <col min="7681" max="7681" width="1.85546875" style="322" customWidth="1"/>
    <col min="7682" max="7682" width="12.42578125" style="322" bestFit="1" customWidth="1"/>
    <col min="7683" max="7683" width="8.85546875" style="322"/>
    <col min="7684" max="7684" width="21.7109375" style="322" customWidth="1"/>
    <col min="7685" max="7685" width="11.7109375" style="322" bestFit="1" customWidth="1"/>
    <col min="7686" max="7686" width="8.85546875" style="322"/>
    <col min="7687" max="7687" width="5.42578125" style="322" customWidth="1"/>
    <col min="7688" max="7688" width="0" style="322" hidden="1" customWidth="1"/>
    <col min="7689" max="7689" width="24.140625" style="322" customWidth="1"/>
    <col min="7690" max="7690" width="0" style="322" hidden="1" customWidth="1"/>
    <col min="7691" max="7691" width="27.5703125" style="322" customWidth="1"/>
    <col min="7692" max="7692" width="0" style="322" hidden="1" customWidth="1"/>
    <col min="7693" max="7693" width="20" style="322" customWidth="1"/>
    <col min="7694" max="7696" width="8.85546875" style="322"/>
    <col min="7697" max="7697" width="11.7109375" style="322" bestFit="1" customWidth="1"/>
    <col min="7698" max="7936" width="8.85546875" style="322"/>
    <col min="7937" max="7937" width="1.85546875" style="322" customWidth="1"/>
    <col min="7938" max="7938" width="12.42578125" style="322" bestFit="1" customWidth="1"/>
    <col min="7939" max="7939" width="8.85546875" style="322"/>
    <col min="7940" max="7940" width="21.7109375" style="322" customWidth="1"/>
    <col min="7941" max="7941" width="11.7109375" style="322" bestFit="1" customWidth="1"/>
    <col min="7942" max="7942" width="8.85546875" style="322"/>
    <col min="7943" max="7943" width="5.42578125" style="322" customWidth="1"/>
    <col min="7944" max="7944" width="0" style="322" hidden="1" customWidth="1"/>
    <col min="7945" max="7945" width="24.140625" style="322" customWidth="1"/>
    <col min="7946" max="7946" width="0" style="322" hidden="1" customWidth="1"/>
    <col min="7947" max="7947" width="27.5703125" style="322" customWidth="1"/>
    <col min="7948" max="7948" width="0" style="322" hidden="1" customWidth="1"/>
    <col min="7949" max="7949" width="20" style="322" customWidth="1"/>
    <col min="7950" max="7952" width="8.85546875" style="322"/>
    <col min="7953" max="7953" width="11.7109375" style="322" bestFit="1" customWidth="1"/>
    <col min="7954" max="8192" width="8.85546875" style="322"/>
    <col min="8193" max="8193" width="1.85546875" style="322" customWidth="1"/>
    <col min="8194" max="8194" width="12.42578125" style="322" bestFit="1" customWidth="1"/>
    <col min="8195" max="8195" width="8.85546875" style="322"/>
    <col min="8196" max="8196" width="21.7109375" style="322" customWidth="1"/>
    <col min="8197" max="8197" width="11.7109375" style="322" bestFit="1" customWidth="1"/>
    <col min="8198" max="8198" width="8.85546875" style="322"/>
    <col min="8199" max="8199" width="5.42578125" style="322" customWidth="1"/>
    <col min="8200" max="8200" width="0" style="322" hidden="1" customWidth="1"/>
    <col min="8201" max="8201" width="24.140625" style="322" customWidth="1"/>
    <col min="8202" max="8202" width="0" style="322" hidden="1" customWidth="1"/>
    <col min="8203" max="8203" width="27.5703125" style="322" customWidth="1"/>
    <col min="8204" max="8204" width="0" style="322" hidden="1" customWidth="1"/>
    <col min="8205" max="8205" width="20" style="322" customWidth="1"/>
    <col min="8206" max="8208" width="8.85546875" style="322"/>
    <col min="8209" max="8209" width="11.7109375" style="322" bestFit="1" customWidth="1"/>
    <col min="8210" max="8448" width="8.85546875" style="322"/>
    <col min="8449" max="8449" width="1.85546875" style="322" customWidth="1"/>
    <col min="8450" max="8450" width="12.42578125" style="322" bestFit="1" customWidth="1"/>
    <col min="8451" max="8451" width="8.85546875" style="322"/>
    <col min="8452" max="8452" width="21.7109375" style="322" customWidth="1"/>
    <col min="8453" max="8453" width="11.7109375" style="322" bestFit="1" customWidth="1"/>
    <col min="8454" max="8454" width="8.85546875" style="322"/>
    <col min="8455" max="8455" width="5.42578125" style="322" customWidth="1"/>
    <col min="8456" max="8456" width="0" style="322" hidden="1" customWidth="1"/>
    <col min="8457" max="8457" width="24.140625" style="322" customWidth="1"/>
    <col min="8458" max="8458" width="0" style="322" hidden="1" customWidth="1"/>
    <col min="8459" max="8459" width="27.5703125" style="322" customWidth="1"/>
    <col min="8460" max="8460" width="0" style="322" hidden="1" customWidth="1"/>
    <col min="8461" max="8461" width="20" style="322" customWidth="1"/>
    <col min="8462" max="8464" width="8.85546875" style="322"/>
    <col min="8465" max="8465" width="11.7109375" style="322" bestFit="1" customWidth="1"/>
    <col min="8466" max="8704" width="8.85546875" style="322"/>
    <col min="8705" max="8705" width="1.85546875" style="322" customWidth="1"/>
    <col min="8706" max="8706" width="12.42578125" style="322" bestFit="1" customWidth="1"/>
    <col min="8707" max="8707" width="8.85546875" style="322"/>
    <col min="8708" max="8708" width="21.7109375" style="322" customWidth="1"/>
    <col min="8709" max="8709" width="11.7109375" style="322" bestFit="1" customWidth="1"/>
    <col min="8710" max="8710" width="8.85546875" style="322"/>
    <col min="8711" max="8711" width="5.42578125" style="322" customWidth="1"/>
    <col min="8712" max="8712" width="0" style="322" hidden="1" customWidth="1"/>
    <col min="8713" max="8713" width="24.140625" style="322" customWidth="1"/>
    <col min="8714" max="8714" width="0" style="322" hidden="1" customWidth="1"/>
    <col min="8715" max="8715" width="27.5703125" style="322" customWidth="1"/>
    <col min="8716" max="8716" width="0" style="322" hidden="1" customWidth="1"/>
    <col min="8717" max="8717" width="20" style="322" customWidth="1"/>
    <col min="8718" max="8720" width="8.85546875" style="322"/>
    <col min="8721" max="8721" width="11.7109375" style="322" bestFit="1" customWidth="1"/>
    <col min="8722" max="8960" width="8.85546875" style="322"/>
    <col min="8961" max="8961" width="1.85546875" style="322" customWidth="1"/>
    <col min="8962" max="8962" width="12.42578125" style="322" bestFit="1" customWidth="1"/>
    <col min="8963" max="8963" width="8.85546875" style="322"/>
    <col min="8964" max="8964" width="21.7109375" style="322" customWidth="1"/>
    <col min="8965" max="8965" width="11.7109375" style="322" bestFit="1" customWidth="1"/>
    <col min="8966" max="8966" width="8.85546875" style="322"/>
    <col min="8967" max="8967" width="5.42578125" style="322" customWidth="1"/>
    <col min="8968" max="8968" width="0" style="322" hidden="1" customWidth="1"/>
    <col min="8969" max="8969" width="24.140625" style="322" customWidth="1"/>
    <col min="8970" max="8970" width="0" style="322" hidden="1" customWidth="1"/>
    <col min="8971" max="8971" width="27.5703125" style="322" customWidth="1"/>
    <col min="8972" max="8972" width="0" style="322" hidden="1" customWidth="1"/>
    <col min="8973" max="8973" width="20" style="322" customWidth="1"/>
    <col min="8974" max="8976" width="8.85546875" style="322"/>
    <col min="8977" max="8977" width="11.7109375" style="322" bestFit="1" customWidth="1"/>
    <col min="8978" max="9216" width="8.85546875" style="322"/>
    <col min="9217" max="9217" width="1.85546875" style="322" customWidth="1"/>
    <col min="9218" max="9218" width="12.42578125" style="322" bestFit="1" customWidth="1"/>
    <col min="9219" max="9219" width="8.85546875" style="322"/>
    <col min="9220" max="9220" width="21.7109375" style="322" customWidth="1"/>
    <col min="9221" max="9221" width="11.7109375" style="322" bestFit="1" customWidth="1"/>
    <col min="9222" max="9222" width="8.85546875" style="322"/>
    <col min="9223" max="9223" width="5.42578125" style="322" customWidth="1"/>
    <col min="9224" max="9224" width="0" style="322" hidden="1" customWidth="1"/>
    <col min="9225" max="9225" width="24.140625" style="322" customWidth="1"/>
    <col min="9226" max="9226" width="0" style="322" hidden="1" customWidth="1"/>
    <col min="9227" max="9227" width="27.5703125" style="322" customWidth="1"/>
    <col min="9228" max="9228" width="0" style="322" hidden="1" customWidth="1"/>
    <col min="9229" max="9229" width="20" style="322" customWidth="1"/>
    <col min="9230" max="9232" width="8.85546875" style="322"/>
    <col min="9233" max="9233" width="11.7109375" style="322" bestFit="1" customWidth="1"/>
    <col min="9234" max="9472" width="8.85546875" style="322"/>
    <col min="9473" max="9473" width="1.85546875" style="322" customWidth="1"/>
    <col min="9474" max="9474" width="12.42578125" style="322" bestFit="1" customWidth="1"/>
    <col min="9475" max="9475" width="8.85546875" style="322"/>
    <col min="9476" max="9476" width="21.7109375" style="322" customWidth="1"/>
    <col min="9477" max="9477" width="11.7109375" style="322" bestFit="1" customWidth="1"/>
    <col min="9478" max="9478" width="8.85546875" style="322"/>
    <col min="9479" max="9479" width="5.42578125" style="322" customWidth="1"/>
    <col min="9480" max="9480" width="0" style="322" hidden="1" customWidth="1"/>
    <col min="9481" max="9481" width="24.140625" style="322" customWidth="1"/>
    <col min="9482" max="9482" width="0" style="322" hidden="1" customWidth="1"/>
    <col min="9483" max="9483" width="27.5703125" style="322" customWidth="1"/>
    <col min="9484" max="9484" width="0" style="322" hidden="1" customWidth="1"/>
    <col min="9485" max="9485" width="20" style="322" customWidth="1"/>
    <col min="9486" max="9488" width="8.85546875" style="322"/>
    <col min="9489" max="9489" width="11.7109375" style="322" bestFit="1" customWidth="1"/>
    <col min="9490" max="9728" width="8.85546875" style="322"/>
    <col min="9729" max="9729" width="1.85546875" style="322" customWidth="1"/>
    <col min="9730" max="9730" width="12.42578125" style="322" bestFit="1" customWidth="1"/>
    <col min="9731" max="9731" width="8.85546875" style="322"/>
    <col min="9732" max="9732" width="21.7109375" style="322" customWidth="1"/>
    <col min="9733" max="9733" width="11.7109375" style="322" bestFit="1" customWidth="1"/>
    <col min="9734" max="9734" width="8.85546875" style="322"/>
    <col min="9735" max="9735" width="5.42578125" style="322" customWidth="1"/>
    <col min="9736" max="9736" width="0" style="322" hidden="1" customWidth="1"/>
    <col min="9737" max="9737" width="24.140625" style="322" customWidth="1"/>
    <col min="9738" max="9738" width="0" style="322" hidden="1" customWidth="1"/>
    <col min="9739" max="9739" width="27.5703125" style="322" customWidth="1"/>
    <col min="9740" max="9740" width="0" style="322" hidden="1" customWidth="1"/>
    <col min="9741" max="9741" width="20" style="322" customWidth="1"/>
    <col min="9742" max="9744" width="8.85546875" style="322"/>
    <col min="9745" max="9745" width="11.7109375" style="322" bestFit="1" customWidth="1"/>
    <col min="9746" max="9984" width="8.85546875" style="322"/>
    <col min="9985" max="9985" width="1.85546875" style="322" customWidth="1"/>
    <col min="9986" max="9986" width="12.42578125" style="322" bestFit="1" customWidth="1"/>
    <col min="9987" max="9987" width="8.85546875" style="322"/>
    <col min="9988" max="9988" width="21.7109375" style="322" customWidth="1"/>
    <col min="9989" max="9989" width="11.7109375" style="322" bestFit="1" customWidth="1"/>
    <col min="9990" max="9990" width="8.85546875" style="322"/>
    <col min="9991" max="9991" width="5.42578125" style="322" customWidth="1"/>
    <col min="9992" max="9992" width="0" style="322" hidden="1" customWidth="1"/>
    <col min="9993" max="9993" width="24.140625" style="322" customWidth="1"/>
    <col min="9994" max="9994" width="0" style="322" hidden="1" customWidth="1"/>
    <col min="9995" max="9995" width="27.5703125" style="322" customWidth="1"/>
    <col min="9996" max="9996" width="0" style="322" hidden="1" customWidth="1"/>
    <col min="9997" max="9997" width="20" style="322" customWidth="1"/>
    <col min="9998" max="10000" width="8.85546875" style="322"/>
    <col min="10001" max="10001" width="11.7109375" style="322" bestFit="1" customWidth="1"/>
    <col min="10002" max="10240" width="8.85546875" style="322"/>
    <col min="10241" max="10241" width="1.85546875" style="322" customWidth="1"/>
    <col min="10242" max="10242" width="12.42578125" style="322" bestFit="1" customWidth="1"/>
    <col min="10243" max="10243" width="8.85546875" style="322"/>
    <col min="10244" max="10244" width="21.7109375" style="322" customWidth="1"/>
    <col min="10245" max="10245" width="11.7109375" style="322" bestFit="1" customWidth="1"/>
    <col min="10246" max="10246" width="8.85546875" style="322"/>
    <col min="10247" max="10247" width="5.42578125" style="322" customWidth="1"/>
    <col min="10248" max="10248" width="0" style="322" hidden="1" customWidth="1"/>
    <col min="10249" max="10249" width="24.140625" style="322" customWidth="1"/>
    <col min="10250" max="10250" width="0" style="322" hidden="1" customWidth="1"/>
    <col min="10251" max="10251" width="27.5703125" style="322" customWidth="1"/>
    <col min="10252" max="10252" width="0" style="322" hidden="1" customWidth="1"/>
    <col min="10253" max="10253" width="20" style="322" customWidth="1"/>
    <col min="10254" max="10256" width="8.85546875" style="322"/>
    <col min="10257" max="10257" width="11.7109375" style="322" bestFit="1" customWidth="1"/>
    <col min="10258" max="10496" width="8.85546875" style="322"/>
    <col min="10497" max="10497" width="1.85546875" style="322" customWidth="1"/>
    <col min="10498" max="10498" width="12.42578125" style="322" bestFit="1" customWidth="1"/>
    <col min="10499" max="10499" width="8.85546875" style="322"/>
    <col min="10500" max="10500" width="21.7109375" style="322" customWidth="1"/>
    <col min="10501" max="10501" width="11.7109375" style="322" bestFit="1" customWidth="1"/>
    <col min="10502" max="10502" width="8.85546875" style="322"/>
    <col min="10503" max="10503" width="5.42578125" style="322" customWidth="1"/>
    <col min="10504" max="10504" width="0" style="322" hidden="1" customWidth="1"/>
    <col min="10505" max="10505" width="24.140625" style="322" customWidth="1"/>
    <col min="10506" max="10506" width="0" style="322" hidden="1" customWidth="1"/>
    <col min="10507" max="10507" width="27.5703125" style="322" customWidth="1"/>
    <col min="10508" max="10508" width="0" style="322" hidden="1" customWidth="1"/>
    <col min="10509" max="10509" width="20" style="322" customWidth="1"/>
    <col min="10510" max="10512" width="8.85546875" style="322"/>
    <col min="10513" max="10513" width="11.7109375" style="322" bestFit="1" customWidth="1"/>
    <col min="10514" max="10752" width="8.85546875" style="322"/>
    <col min="10753" max="10753" width="1.85546875" style="322" customWidth="1"/>
    <col min="10754" max="10754" width="12.42578125" style="322" bestFit="1" customWidth="1"/>
    <col min="10755" max="10755" width="8.85546875" style="322"/>
    <col min="10756" max="10756" width="21.7109375" style="322" customWidth="1"/>
    <col min="10757" max="10757" width="11.7109375" style="322" bestFit="1" customWidth="1"/>
    <col min="10758" max="10758" width="8.85546875" style="322"/>
    <col min="10759" max="10759" width="5.42578125" style="322" customWidth="1"/>
    <col min="10760" max="10760" width="0" style="322" hidden="1" customWidth="1"/>
    <col min="10761" max="10761" width="24.140625" style="322" customWidth="1"/>
    <col min="10762" max="10762" width="0" style="322" hidden="1" customWidth="1"/>
    <col min="10763" max="10763" width="27.5703125" style="322" customWidth="1"/>
    <col min="10764" max="10764" width="0" style="322" hidden="1" customWidth="1"/>
    <col min="10765" max="10765" width="20" style="322" customWidth="1"/>
    <col min="10766" max="10768" width="8.85546875" style="322"/>
    <col min="10769" max="10769" width="11.7109375" style="322" bestFit="1" customWidth="1"/>
    <col min="10770" max="11008" width="8.85546875" style="322"/>
    <col min="11009" max="11009" width="1.85546875" style="322" customWidth="1"/>
    <col min="11010" max="11010" width="12.42578125" style="322" bestFit="1" customWidth="1"/>
    <col min="11011" max="11011" width="8.85546875" style="322"/>
    <col min="11012" max="11012" width="21.7109375" style="322" customWidth="1"/>
    <col min="11013" max="11013" width="11.7109375" style="322" bestFit="1" customWidth="1"/>
    <col min="11014" max="11014" width="8.85546875" style="322"/>
    <col min="11015" max="11015" width="5.42578125" style="322" customWidth="1"/>
    <col min="11016" max="11016" width="0" style="322" hidden="1" customWidth="1"/>
    <col min="11017" max="11017" width="24.140625" style="322" customWidth="1"/>
    <col min="11018" max="11018" width="0" style="322" hidden="1" customWidth="1"/>
    <col min="11019" max="11019" width="27.5703125" style="322" customWidth="1"/>
    <col min="11020" max="11020" width="0" style="322" hidden="1" customWidth="1"/>
    <col min="11021" max="11021" width="20" style="322" customWidth="1"/>
    <col min="11022" max="11024" width="8.85546875" style="322"/>
    <col min="11025" max="11025" width="11.7109375" style="322" bestFit="1" customWidth="1"/>
    <col min="11026" max="11264" width="8.85546875" style="322"/>
    <col min="11265" max="11265" width="1.85546875" style="322" customWidth="1"/>
    <col min="11266" max="11266" width="12.42578125" style="322" bestFit="1" customWidth="1"/>
    <col min="11267" max="11267" width="8.85546875" style="322"/>
    <col min="11268" max="11268" width="21.7109375" style="322" customWidth="1"/>
    <col min="11269" max="11269" width="11.7109375" style="322" bestFit="1" customWidth="1"/>
    <col min="11270" max="11270" width="8.85546875" style="322"/>
    <col min="11271" max="11271" width="5.42578125" style="322" customWidth="1"/>
    <col min="11272" max="11272" width="0" style="322" hidden="1" customWidth="1"/>
    <col min="11273" max="11273" width="24.140625" style="322" customWidth="1"/>
    <col min="11274" max="11274" width="0" style="322" hidden="1" customWidth="1"/>
    <col min="11275" max="11275" width="27.5703125" style="322" customWidth="1"/>
    <col min="11276" max="11276" width="0" style="322" hidden="1" customWidth="1"/>
    <col min="11277" max="11277" width="20" style="322" customWidth="1"/>
    <col min="11278" max="11280" width="8.85546875" style="322"/>
    <col min="11281" max="11281" width="11.7109375" style="322" bestFit="1" customWidth="1"/>
    <col min="11282" max="11520" width="8.85546875" style="322"/>
    <col min="11521" max="11521" width="1.85546875" style="322" customWidth="1"/>
    <col min="11522" max="11522" width="12.42578125" style="322" bestFit="1" customWidth="1"/>
    <col min="11523" max="11523" width="8.85546875" style="322"/>
    <col min="11524" max="11524" width="21.7109375" style="322" customWidth="1"/>
    <col min="11525" max="11525" width="11.7109375" style="322" bestFit="1" customWidth="1"/>
    <col min="11526" max="11526" width="8.85546875" style="322"/>
    <col min="11527" max="11527" width="5.42578125" style="322" customWidth="1"/>
    <col min="11528" max="11528" width="0" style="322" hidden="1" customWidth="1"/>
    <col min="11529" max="11529" width="24.140625" style="322" customWidth="1"/>
    <col min="11530" max="11530" width="0" style="322" hidden="1" customWidth="1"/>
    <col min="11531" max="11531" width="27.5703125" style="322" customWidth="1"/>
    <col min="11532" max="11532" width="0" style="322" hidden="1" customWidth="1"/>
    <col min="11533" max="11533" width="20" style="322" customWidth="1"/>
    <col min="11534" max="11536" width="8.85546875" style="322"/>
    <col min="11537" max="11537" width="11.7109375" style="322" bestFit="1" customWidth="1"/>
    <col min="11538" max="11776" width="8.85546875" style="322"/>
    <col min="11777" max="11777" width="1.85546875" style="322" customWidth="1"/>
    <col min="11778" max="11778" width="12.42578125" style="322" bestFit="1" customWidth="1"/>
    <col min="11779" max="11779" width="8.85546875" style="322"/>
    <col min="11780" max="11780" width="21.7109375" style="322" customWidth="1"/>
    <col min="11781" max="11781" width="11.7109375" style="322" bestFit="1" customWidth="1"/>
    <col min="11782" max="11782" width="8.85546875" style="322"/>
    <col min="11783" max="11783" width="5.42578125" style="322" customWidth="1"/>
    <col min="11784" max="11784" width="0" style="322" hidden="1" customWidth="1"/>
    <col min="11785" max="11785" width="24.140625" style="322" customWidth="1"/>
    <col min="11786" max="11786" width="0" style="322" hidden="1" customWidth="1"/>
    <col min="11787" max="11787" width="27.5703125" style="322" customWidth="1"/>
    <col min="11788" max="11788" width="0" style="322" hidden="1" customWidth="1"/>
    <col min="11789" max="11789" width="20" style="322" customWidth="1"/>
    <col min="11790" max="11792" width="8.85546875" style="322"/>
    <col min="11793" max="11793" width="11.7109375" style="322" bestFit="1" customWidth="1"/>
    <col min="11794" max="12032" width="8.85546875" style="322"/>
    <col min="12033" max="12033" width="1.85546875" style="322" customWidth="1"/>
    <col min="12034" max="12034" width="12.42578125" style="322" bestFit="1" customWidth="1"/>
    <col min="12035" max="12035" width="8.85546875" style="322"/>
    <col min="12036" max="12036" width="21.7109375" style="322" customWidth="1"/>
    <col min="12037" max="12037" width="11.7109375" style="322" bestFit="1" customWidth="1"/>
    <col min="12038" max="12038" width="8.85546875" style="322"/>
    <col min="12039" max="12039" width="5.42578125" style="322" customWidth="1"/>
    <col min="12040" max="12040" width="0" style="322" hidden="1" customWidth="1"/>
    <col min="12041" max="12041" width="24.140625" style="322" customWidth="1"/>
    <col min="12042" max="12042" width="0" style="322" hidden="1" customWidth="1"/>
    <col min="12043" max="12043" width="27.5703125" style="322" customWidth="1"/>
    <col min="12044" max="12044" width="0" style="322" hidden="1" customWidth="1"/>
    <col min="12045" max="12045" width="20" style="322" customWidth="1"/>
    <col min="12046" max="12048" width="8.85546875" style="322"/>
    <col min="12049" max="12049" width="11.7109375" style="322" bestFit="1" customWidth="1"/>
    <col min="12050" max="12288" width="8.85546875" style="322"/>
    <col min="12289" max="12289" width="1.85546875" style="322" customWidth="1"/>
    <col min="12290" max="12290" width="12.42578125" style="322" bestFit="1" customWidth="1"/>
    <col min="12291" max="12291" width="8.85546875" style="322"/>
    <col min="12292" max="12292" width="21.7109375" style="322" customWidth="1"/>
    <col min="12293" max="12293" width="11.7109375" style="322" bestFit="1" customWidth="1"/>
    <col min="12294" max="12294" width="8.85546875" style="322"/>
    <col min="12295" max="12295" width="5.42578125" style="322" customWidth="1"/>
    <col min="12296" max="12296" width="0" style="322" hidden="1" customWidth="1"/>
    <col min="12297" max="12297" width="24.140625" style="322" customWidth="1"/>
    <col min="12298" max="12298" width="0" style="322" hidden="1" customWidth="1"/>
    <col min="12299" max="12299" width="27.5703125" style="322" customWidth="1"/>
    <col min="12300" max="12300" width="0" style="322" hidden="1" customWidth="1"/>
    <col min="12301" max="12301" width="20" style="322" customWidth="1"/>
    <col min="12302" max="12304" width="8.85546875" style="322"/>
    <col min="12305" max="12305" width="11.7109375" style="322" bestFit="1" customWidth="1"/>
    <col min="12306" max="12544" width="8.85546875" style="322"/>
    <col min="12545" max="12545" width="1.85546875" style="322" customWidth="1"/>
    <col min="12546" max="12546" width="12.42578125" style="322" bestFit="1" customWidth="1"/>
    <col min="12547" max="12547" width="8.85546875" style="322"/>
    <col min="12548" max="12548" width="21.7109375" style="322" customWidth="1"/>
    <col min="12549" max="12549" width="11.7109375" style="322" bestFit="1" customWidth="1"/>
    <col min="12550" max="12550" width="8.85546875" style="322"/>
    <col min="12551" max="12551" width="5.42578125" style="322" customWidth="1"/>
    <col min="12552" max="12552" width="0" style="322" hidden="1" customWidth="1"/>
    <col min="12553" max="12553" width="24.140625" style="322" customWidth="1"/>
    <col min="12554" max="12554" width="0" style="322" hidden="1" customWidth="1"/>
    <col min="12555" max="12555" width="27.5703125" style="322" customWidth="1"/>
    <col min="12556" max="12556" width="0" style="322" hidden="1" customWidth="1"/>
    <col min="12557" max="12557" width="20" style="322" customWidth="1"/>
    <col min="12558" max="12560" width="8.85546875" style="322"/>
    <col min="12561" max="12561" width="11.7109375" style="322" bestFit="1" customWidth="1"/>
    <col min="12562" max="12800" width="8.85546875" style="322"/>
    <col min="12801" max="12801" width="1.85546875" style="322" customWidth="1"/>
    <col min="12802" max="12802" width="12.42578125" style="322" bestFit="1" customWidth="1"/>
    <col min="12803" max="12803" width="8.85546875" style="322"/>
    <col min="12804" max="12804" width="21.7109375" style="322" customWidth="1"/>
    <col min="12805" max="12805" width="11.7109375" style="322" bestFit="1" customWidth="1"/>
    <col min="12806" max="12806" width="8.85546875" style="322"/>
    <col min="12807" max="12807" width="5.42578125" style="322" customWidth="1"/>
    <col min="12808" max="12808" width="0" style="322" hidden="1" customWidth="1"/>
    <col min="12809" max="12809" width="24.140625" style="322" customWidth="1"/>
    <col min="12810" max="12810" width="0" style="322" hidden="1" customWidth="1"/>
    <col min="12811" max="12811" width="27.5703125" style="322" customWidth="1"/>
    <col min="12812" max="12812" width="0" style="322" hidden="1" customWidth="1"/>
    <col min="12813" max="12813" width="20" style="322" customWidth="1"/>
    <col min="12814" max="12816" width="8.85546875" style="322"/>
    <col min="12817" max="12817" width="11.7109375" style="322" bestFit="1" customWidth="1"/>
    <col min="12818" max="13056" width="8.85546875" style="322"/>
    <col min="13057" max="13057" width="1.85546875" style="322" customWidth="1"/>
    <col min="13058" max="13058" width="12.42578125" style="322" bestFit="1" customWidth="1"/>
    <col min="13059" max="13059" width="8.85546875" style="322"/>
    <col min="13060" max="13060" width="21.7109375" style="322" customWidth="1"/>
    <col min="13061" max="13061" width="11.7109375" style="322" bestFit="1" customWidth="1"/>
    <col min="13062" max="13062" width="8.85546875" style="322"/>
    <col min="13063" max="13063" width="5.42578125" style="322" customWidth="1"/>
    <col min="13064" max="13064" width="0" style="322" hidden="1" customWidth="1"/>
    <col min="13065" max="13065" width="24.140625" style="322" customWidth="1"/>
    <col min="13066" max="13066" width="0" style="322" hidden="1" customWidth="1"/>
    <col min="13067" max="13067" width="27.5703125" style="322" customWidth="1"/>
    <col min="13068" max="13068" width="0" style="322" hidden="1" customWidth="1"/>
    <col min="13069" max="13069" width="20" style="322" customWidth="1"/>
    <col min="13070" max="13072" width="8.85546875" style="322"/>
    <col min="13073" max="13073" width="11.7109375" style="322" bestFit="1" customWidth="1"/>
    <col min="13074" max="13312" width="8.85546875" style="322"/>
    <col min="13313" max="13313" width="1.85546875" style="322" customWidth="1"/>
    <col min="13314" max="13314" width="12.42578125" style="322" bestFit="1" customWidth="1"/>
    <col min="13315" max="13315" width="8.85546875" style="322"/>
    <col min="13316" max="13316" width="21.7109375" style="322" customWidth="1"/>
    <col min="13317" max="13317" width="11.7109375" style="322" bestFit="1" customWidth="1"/>
    <col min="13318" max="13318" width="8.85546875" style="322"/>
    <col min="13319" max="13319" width="5.42578125" style="322" customWidth="1"/>
    <col min="13320" max="13320" width="0" style="322" hidden="1" customWidth="1"/>
    <col min="13321" max="13321" width="24.140625" style="322" customWidth="1"/>
    <col min="13322" max="13322" width="0" style="322" hidden="1" customWidth="1"/>
    <col min="13323" max="13323" width="27.5703125" style="322" customWidth="1"/>
    <col min="13324" max="13324" width="0" style="322" hidden="1" customWidth="1"/>
    <col min="13325" max="13325" width="20" style="322" customWidth="1"/>
    <col min="13326" max="13328" width="8.85546875" style="322"/>
    <col min="13329" max="13329" width="11.7109375" style="322" bestFit="1" customWidth="1"/>
    <col min="13330" max="13568" width="8.85546875" style="322"/>
    <col min="13569" max="13569" width="1.85546875" style="322" customWidth="1"/>
    <col min="13570" max="13570" width="12.42578125" style="322" bestFit="1" customWidth="1"/>
    <col min="13571" max="13571" width="8.85546875" style="322"/>
    <col min="13572" max="13572" width="21.7109375" style="322" customWidth="1"/>
    <col min="13573" max="13573" width="11.7109375" style="322" bestFit="1" customWidth="1"/>
    <col min="13574" max="13574" width="8.85546875" style="322"/>
    <col min="13575" max="13575" width="5.42578125" style="322" customWidth="1"/>
    <col min="13576" max="13576" width="0" style="322" hidden="1" customWidth="1"/>
    <col min="13577" max="13577" width="24.140625" style="322" customWidth="1"/>
    <col min="13578" max="13578" width="0" style="322" hidden="1" customWidth="1"/>
    <col min="13579" max="13579" width="27.5703125" style="322" customWidth="1"/>
    <col min="13580" max="13580" width="0" style="322" hidden="1" customWidth="1"/>
    <col min="13581" max="13581" width="20" style="322" customWidth="1"/>
    <col min="13582" max="13584" width="8.85546875" style="322"/>
    <col min="13585" max="13585" width="11.7109375" style="322" bestFit="1" customWidth="1"/>
    <col min="13586" max="13824" width="8.85546875" style="322"/>
    <col min="13825" max="13825" width="1.85546875" style="322" customWidth="1"/>
    <col min="13826" max="13826" width="12.42578125" style="322" bestFit="1" customWidth="1"/>
    <col min="13827" max="13827" width="8.85546875" style="322"/>
    <col min="13828" max="13828" width="21.7109375" style="322" customWidth="1"/>
    <col min="13829" max="13829" width="11.7109375" style="322" bestFit="1" customWidth="1"/>
    <col min="13830" max="13830" width="8.85546875" style="322"/>
    <col min="13831" max="13831" width="5.42578125" style="322" customWidth="1"/>
    <col min="13832" max="13832" width="0" style="322" hidden="1" customWidth="1"/>
    <col min="13833" max="13833" width="24.140625" style="322" customWidth="1"/>
    <col min="13834" max="13834" width="0" style="322" hidden="1" customWidth="1"/>
    <col min="13835" max="13835" width="27.5703125" style="322" customWidth="1"/>
    <col min="13836" max="13836" width="0" style="322" hidden="1" customWidth="1"/>
    <col min="13837" max="13837" width="20" style="322" customWidth="1"/>
    <col min="13838" max="13840" width="8.85546875" style="322"/>
    <col min="13841" max="13841" width="11.7109375" style="322" bestFit="1" customWidth="1"/>
    <col min="13842" max="14080" width="8.85546875" style="322"/>
    <col min="14081" max="14081" width="1.85546875" style="322" customWidth="1"/>
    <col min="14082" max="14082" width="12.42578125" style="322" bestFit="1" customWidth="1"/>
    <col min="14083" max="14083" width="8.85546875" style="322"/>
    <col min="14084" max="14084" width="21.7109375" style="322" customWidth="1"/>
    <col min="14085" max="14085" width="11.7109375" style="322" bestFit="1" customWidth="1"/>
    <col min="14086" max="14086" width="8.85546875" style="322"/>
    <col min="14087" max="14087" width="5.42578125" style="322" customWidth="1"/>
    <col min="14088" max="14088" width="0" style="322" hidden="1" customWidth="1"/>
    <col min="14089" max="14089" width="24.140625" style="322" customWidth="1"/>
    <col min="14090" max="14090" width="0" style="322" hidden="1" customWidth="1"/>
    <col min="14091" max="14091" width="27.5703125" style="322" customWidth="1"/>
    <col min="14092" max="14092" width="0" style="322" hidden="1" customWidth="1"/>
    <col min="14093" max="14093" width="20" style="322" customWidth="1"/>
    <col min="14094" max="14096" width="8.85546875" style="322"/>
    <col min="14097" max="14097" width="11.7109375" style="322" bestFit="1" customWidth="1"/>
    <col min="14098" max="14336" width="8.85546875" style="322"/>
    <col min="14337" max="14337" width="1.85546875" style="322" customWidth="1"/>
    <col min="14338" max="14338" width="12.42578125" style="322" bestFit="1" customWidth="1"/>
    <col min="14339" max="14339" width="8.85546875" style="322"/>
    <col min="14340" max="14340" width="21.7109375" style="322" customWidth="1"/>
    <col min="14341" max="14341" width="11.7109375" style="322" bestFit="1" customWidth="1"/>
    <col min="14342" max="14342" width="8.85546875" style="322"/>
    <col min="14343" max="14343" width="5.42578125" style="322" customWidth="1"/>
    <col min="14344" max="14344" width="0" style="322" hidden="1" customWidth="1"/>
    <col min="14345" max="14345" width="24.140625" style="322" customWidth="1"/>
    <col min="14346" max="14346" width="0" style="322" hidden="1" customWidth="1"/>
    <col min="14347" max="14347" width="27.5703125" style="322" customWidth="1"/>
    <col min="14348" max="14348" width="0" style="322" hidden="1" customWidth="1"/>
    <col min="14349" max="14349" width="20" style="322" customWidth="1"/>
    <col min="14350" max="14352" width="8.85546875" style="322"/>
    <col min="14353" max="14353" width="11.7109375" style="322" bestFit="1" customWidth="1"/>
    <col min="14354" max="14592" width="8.85546875" style="322"/>
    <col min="14593" max="14593" width="1.85546875" style="322" customWidth="1"/>
    <col min="14594" max="14594" width="12.42578125" style="322" bestFit="1" customWidth="1"/>
    <col min="14595" max="14595" width="8.85546875" style="322"/>
    <col min="14596" max="14596" width="21.7109375" style="322" customWidth="1"/>
    <col min="14597" max="14597" width="11.7109375" style="322" bestFit="1" customWidth="1"/>
    <col min="14598" max="14598" width="8.85546875" style="322"/>
    <col min="14599" max="14599" width="5.42578125" style="322" customWidth="1"/>
    <col min="14600" max="14600" width="0" style="322" hidden="1" customWidth="1"/>
    <col min="14601" max="14601" width="24.140625" style="322" customWidth="1"/>
    <col min="14602" max="14602" width="0" style="322" hidden="1" customWidth="1"/>
    <col min="14603" max="14603" width="27.5703125" style="322" customWidth="1"/>
    <col min="14604" max="14604" width="0" style="322" hidden="1" customWidth="1"/>
    <col min="14605" max="14605" width="20" style="322" customWidth="1"/>
    <col min="14606" max="14608" width="8.85546875" style="322"/>
    <col min="14609" max="14609" width="11.7109375" style="322" bestFit="1" customWidth="1"/>
    <col min="14610" max="14848" width="8.85546875" style="322"/>
    <col min="14849" max="14849" width="1.85546875" style="322" customWidth="1"/>
    <col min="14850" max="14850" width="12.42578125" style="322" bestFit="1" customWidth="1"/>
    <col min="14851" max="14851" width="8.85546875" style="322"/>
    <col min="14852" max="14852" width="21.7109375" style="322" customWidth="1"/>
    <col min="14853" max="14853" width="11.7109375" style="322" bestFit="1" customWidth="1"/>
    <col min="14854" max="14854" width="8.85546875" style="322"/>
    <col min="14855" max="14855" width="5.42578125" style="322" customWidth="1"/>
    <col min="14856" max="14856" width="0" style="322" hidden="1" customWidth="1"/>
    <col min="14857" max="14857" width="24.140625" style="322" customWidth="1"/>
    <col min="14858" max="14858" width="0" style="322" hidden="1" customWidth="1"/>
    <col min="14859" max="14859" width="27.5703125" style="322" customWidth="1"/>
    <col min="14860" max="14860" width="0" style="322" hidden="1" customWidth="1"/>
    <col min="14861" max="14861" width="20" style="322" customWidth="1"/>
    <col min="14862" max="14864" width="8.85546875" style="322"/>
    <col min="14865" max="14865" width="11.7109375" style="322" bestFit="1" customWidth="1"/>
    <col min="14866" max="15104" width="8.85546875" style="322"/>
    <col min="15105" max="15105" width="1.85546875" style="322" customWidth="1"/>
    <col min="15106" max="15106" width="12.42578125" style="322" bestFit="1" customWidth="1"/>
    <col min="15107" max="15107" width="8.85546875" style="322"/>
    <col min="15108" max="15108" width="21.7109375" style="322" customWidth="1"/>
    <col min="15109" max="15109" width="11.7109375" style="322" bestFit="1" customWidth="1"/>
    <col min="15110" max="15110" width="8.85546875" style="322"/>
    <col min="15111" max="15111" width="5.42578125" style="322" customWidth="1"/>
    <col min="15112" max="15112" width="0" style="322" hidden="1" customWidth="1"/>
    <col min="15113" max="15113" width="24.140625" style="322" customWidth="1"/>
    <col min="15114" max="15114" width="0" style="322" hidden="1" customWidth="1"/>
    <col min="15115" max="15115" width="27.5703125" style="322" customWidth="1"/>
    <col min="15116" max="15116" width="0" style="322" hidden="1" customWidth="1"/>
    <col min="15117" max="15117" width="20" style="322" customWidth="1"/>
    <col min="15118" max="15120" width="8.85546875" style="322"/>
    <col min="15121" max="15121" width="11.7109375" style="322" bestFit="1" customWidth="1"/>
    <col min="15122" max="15360" width="8.85546875" style="322"/>
    <col min="15361" max="15361" width="1.85546875" style="322" customWidth="1"/>
    <col min="15362" max="15362" width="12.42578125" style="322" bestFit="1" customWidth="1"/>
    <col min="15363" max="15363" width="8.85546875" style="322"/>
    <col min="15364" max="15364" width="21.7109375" style="322" customWidth="1"/>
    <col min="15365" max="15365" width="11.7109375" style="322" bestFit="1" customWidth="1"/>
    <col min="15366" max="15366" width="8.85546875" style="322"/>
    <col min="15367" max="15367" width="5.42578125" style="322" customWidth="1"/>
    <col min="15368" max="15368" width="0" style="322" hidden="1" customWidth="1"/>
    <col min="15369" max="15369" width="24.140625" style="322" customWidth="1"/>
    <col min="15370" max="15370" width="0" style="322" hidden="1" customWidth="1"/>
    <col min="15371" max="15371" width="27.5703125" style="322" customWidth="1"/>
    <col min="15372" max="15372" width="0" style="322" hidden="1" customWidth="1"/>
    <col min="15373" max="15373" width="20" style="322" customWidth="1"/>
    <col min="15374" max="15376" width="8.85546875" style="322"/>
    <col min="15377" max="15377" width="11.7109375" style="322" bestFit="1" customWidth="1"/>
    <col min="15378" max="15616" width="8.85546875" style="322"/>
    <col min="15617" max="15617" width="1.85546875" style="322" customWidth="1"/>
    <col min="15618" max="15618" width="12.42578125" style="322" bestFit="1" customWidth="1"/>
    <col min="15619" max="15619" width="8.85546875" style="322"/>
    <col min="15620" max="15620" width="21.7109375" style="322" customWidth="1"/>
    <col min="15621" max="15621" width="11.7109375" style="322" bestFit="1" customWidth="1"/>
    <col min="15622" max="15622" width="8.85546875" style="322"/>
    <col min="15623" max="15623" width="5.42578125" style="322" customWidth="1"/>
    <col min="15624" max="15624" width="0" style="322" hidden="1" customWidth="1"/>
    <col min="15625" max="15625" width="24.140625" style="322" customWidth="1"/>
    <col min="15626" max="15626" width="0" style="322" hidden="1" customWidth="1"/>
    <col min="15627" max="15627" width="27.5703125" style="322" customWidth="1"/>
    <col min="15628" max="15628" width="0" style="322" hidden="1" customWidth="1"/>
    <col min="15629" max="15629" width="20" style="322" customWidth="1"/>
    <col min="15630" max="15632" width="8.85546875" style="322"/>
    <col min="15633" max="15633" width="11.7109375" style="322" bestFit="1" customWidth="1"/>
    <col min="15634" max="15872" width="8.85546875" style="322"/>
    <col min="15873" max="15873" width="1.85546875" style="322" customWidth="1"/>
    <col min="15874" max="15874" width="12.42578125" style="322" bestFit="1" customWidth="1"/>
    <col min="15875" max="15875" width="8.85546875" style="322"/>
    <col min="15876" max="15876" width="21.7109375" style="322" customWidth="1"/>
    <col min="15877" max="15877" width="11.7109375" style="322" bestFit="1" customWidth="1"/>
    <col min="15878" max="15878" width="8.85546875" style="322"/>
    <col min="15879" max="15879" width="5.42578125" style="322" customWidth="1"/>
    <col min="15880" max="15880" width="0" style="322" hidden="1" customWidth="1"/>
    <col min="15881" max="15881" width="24.140625" style="322" customWidth="1"/>
    <col min="15882" max="15882" width="0" style="322" hidden="1" customWidth="1"/>
    <col min="15883" max="15883" width="27.5703125" style="322" customWidth="1"/>
    <col min="15884" max="15884" width="0" style="322" hidden="1" customWidth="1"/>
    <col min="15885" max="15885" width="20" style="322" customWidth="1"/>
    <col min="15886" max="15888" width="8.85546875" style="322"/>
    <col min="15889" max="15889" width="11.7109375" style="322" bestFit="1" customWidth="1"/>
    <col min="15890" max="16128" width="8.85546875" style="322"/>
    <col min="16129" max="16129" width="1.85546875" style="322" customWidth="1"/>
    <col min="16130" max="16130" width="12.42578125" style="322" bestFit="1" customWidth="1"/>
    <col min="16131" max="16131" width="8.85546875" style="322"/>
    <col min="16132" max="16132" width="21.7109375" style="322" customWidth="1"/>
    <col min="16133" max="16133" width="11.7109375" style="322" bestFit="1" customWidth="1"/>
    <col min="16134" max="16134" width="8.85546875" style="322"/>
    <col min="16135" max="16135" width="5.42578125" style="322" customWidth="1"/>
    <col min="16136" max="16136" width="0" style="322" hidden="1" customWidth="1"/>
    <col min="16137" max="16137" width="24.140625" style="322" customWidth="1"/>
    <col min="16138" max="16138" width="0" style="322" hidden="1" customWidth="1"/>
    <col min="16139" max="16139" width="27.5703125" style="322" customWidth="1"/>
    <col min="16140" max="16140" width="0" style="322" hidden="1" customWidth="1"/>
    <col min="16141" max="16141" width="20" style="322" customWidth="1"/>
    <col min="16142" max="16144" width="8.85546875" style="322"/>
    <col min="16145" max="16145" width="11.7109375" style="322" bestFit="1" customWidth="1"/>
    <col min="16146" max="16384" width="8.85546875" style="322"/>
  </cols>
  <sheetData>
    <row r="1" spans="2:17" ht="15.75" thickBot="1" x14ac:dyDescent="0.3">
      <c r="K1" s="363"/>
    </row>
    <row r="2" spans="2:17" x14ac:dyDescent="0.25">
      <c r="B2" s="905" t="s">
        <v>789</v>
      </c>
      <c r="C2" s="906"/>
      <c r="D2" s="907"/>
      <c r="E2" s="324"/>
      <c r="F2" s="324"/>
      <c r="G2" s="324"/>
      <c r="H2" s="324"/>
      <c r="I2" s="325"/>
      <c r="J2" s="324"/>
      <c r="K2" s="326" t="s">
        <v>701</v>
      </c>
    </row>
    <row r="3" spans="2:17" x14ac:dyDescent="0.25">
      <c r="B3" s="327" t="s">
        <v>790</v>
      </c>
      <c r="D3" s="328"/>
      <c r="I3" s="338"/>
      <c r="K3" s="329"/>
    </row>
    <row r="4" spans="2:17" x14ac:dyDescent="0.25">
      <c r="B4" s="330" t="s">
        <v>712</v>
      </c>
      <c r="D4" s="328"/>
      <c r="I4" s="338"/>
      <c r="K4" s="331" t="s">
        <v>793</v>
      </c>
    </row>
    <row r="5" spans="2:17" x14ac:dyDescent="0.25">
      <c r="B5" s="330" t="s">
        <v>710</v>
      </c>
      <c r="D5" s="328"/>
      <c r="E5" s="908" t="s">
        <v>830</v>
      </c>
      <c r="F5" s="903"/>
      <c r="G5" s="903"/>
      <c r="H5" s="903"/>
      <c r="I5" s="904"/>
      <c r="K5" s="331" t="s">
        <v>795</v>
      </c>
    </row>
    <row r="6" spans="2:17" x14ac:dyDescent="0.25">
      <c r="B6" s="332"/>
      <c r="C6" s="333"/>
      <c r="D6" s="334"/>
      <c r="E6" s="908" t="s">
        <v>831</v>
      </c>
      <c r="F6" s="910"/>
      <c r="G6" s="910"/>
      <c r="H6" s="910"/>
      <c r="I6" s="922"/>
      <c r="K6" s="331" t="s">
        <v>796</v>
      </c>
    </row>
    <row r="7" spans="2:17" x14ac:dyDescent="0.25">
      <c r="B7" s="335" t="s">
        <v>715</v>
      </c>
      <c r="C7" s="336"/>
      <c r="D7" s="337"/>
      <c r="I7" s="338"/>
      <c r="K7" s="331" t="s">
        <v>709</v>
      </c>
    </row>
    <row r="8" spans="2:17" x14ac:dyDescent="0.25">
      <c r="B8" s="330"/>
      <c r="D8" s="328"/>
      <c r="E8" s="903" t="s">
        <v>926</v>
      </c>
      <c r="F8" s="903"/>
      <c r="G8" s="903"/>
      <c r="H8" s="903"/>
      <c r="I8" s="904"/>
      <c r="K8" s="331" t="s">
        <v>797</v>
      </c>
    </row>
    <row r="9" spans="2:17" x14ac:dyDescent="0.25">
      <c r="B9" s="339" t="s">
        <v>798</v>
      </c>
      <c r="D9" s="328"/>
      <c r="I9" s="338"/>
      <c r="K9" s="329"/>
    </row>
    <row r="10" spans="2:17" ht="15.75" thickBot="1" x14ac:dyDescent="0.3">
      <c r="B10" s="340"/>
      <c r="C10" s="341"/>
      <c r="D10" s="342"/>
      <c r="E10" s="341"/>
      <c r="F10" s="341"/>
      <c r="G10" s="341"/>
      <c r="H10" s="341"/>
      <c r="I10" s="343"/>
      <c r="J10" s="341"/>
      <c r="K10" s="493" t="s">
        <v>799</v>
      </c>
    </row>
    <row r="11" spans="2:17" ht="15.75" hidden="1" thickBot="1" x14ac:dyDescent="0.3">
      <c r="B11" s="340"/>
      <c r="C11" s="341"/>
      <c r="D11" s="343"/>
      <c r="E11" s="345"/>
      <c r="F11" s="341"/>
      <c r="G11" s="341"/>
      <c r="H11" s="341"/>
      <c r="I11" s="343"/>
      <c r="J11" s="341"/>
      <c r="K11" s="346"/>
    </row>
    <row r="12" spans="2:17" ht="30.75" thickBot="1" x14ac:dyDescent="0.3">
      <c r="B12" s="340"/>
      <c r="C12" s="341"/>
      <c r="D12" s="341"/>
      <c r="E12" s="341"/>
      <c r="F12" s="341"/>
      <c r="G12" s="342"/>
      <c r="I12" s="494" t="s">
        <v>800</v>
      </c>
      <c r="J12" s="495"/>
      <c r="K12" s="494" t="s">
        <v>801</v>
      </c>
    </row>
    <row r="13" spans="2:17" ht="15.75" hidden="1" thickBot="1" x14ac:dyDescent="0.3">
      <c r="I13" s="354"/>
      <c r="J13" s="355"/>
      <c r="K13" s="354"/>
    </row>
    <row r="14" spans="2:17" ht="15.75" hidden="1" thickBot="1" x14ac:dyDescent="0.3">
      <c r="I14" s="356"/>
      <c r="J14" s="357"/>
      <c r="K14" s="356"/>
    </row>
    <row r="15" spans="2:17" s="363" customFormat="1" ht="20.100000000000001" customHeight="1" x14ac:dyDescent="0.25">
      <c r="B15" s="358" t="s">
        <v>832</v>
      </c>
      <c r="C15" s="359"/>
      <c r="D15" s="359"/>
      <c r="E15" s="359"/>
      <c r="F15" s="359"/>
      <c r="G15" s="360"/>
      <c r="H15" s="361"/>
      <c r="I15" s="362">
        <v>1530876020.9000001</v>
      </c>
      <c r="J15" s="496"/>
      <c r="K15" s="362">
        <f>I39</f>
        <v>1619953797.71</v>
      </c>
      <c r="M15" s="364"/>
      <c r="Q15" s="364"/>
    </row>
    <row r="16" spans="2:17" s="363" customFormat="1" ht="20.100000000000001" customHeight="1" x14ac:dyDescent="0.25">
      <c r="B16" s="380" t="s">
        <v>833</v>
      </c>
      <c r="C16" s="381"/>
      <c r="D16" s="381"/>
      <c r="E16" s="381"/>
      <c r="F16" s="381"/>
      <c r="G16" s="382"/>
      <c r="I16" s="383">
        <f>SUM(I17:I26)</f>
        <v>454378509.47000003</v>
      </c>
      <c r="J16" s="497"/>
      <c r="K16" s="383">
        <f>SUM(K17:K26)</f>
        <v>424912450.69000006</v>
      </c>
      <c r="M16" s="364"/>
      <c r="Q16" s="364"/>
    </row>
    <row r="17" spans="2:17" ht="20.100000000000001" customHeight="1" x14ac:dyDescent="0.25">
      <c r="B17" s="332" t="s">
        <v>834</v>
      </c>
      <c r="C17" s="333"/>
      <c r="D17" s="333"/>
      <c r="E17" s="333"/>
      <c r="F17" s="333"/>
      <c r="G17" s="334"/>
      <c r="I17" s="365">
        <v>0</v>
      </c>
      <c r="J17" s="355">
        <v>0</v>
      </c>
      <c r="K17" s="365">
        <v>14008296.109999999</v>
      </c>
      <c r="L17" s="322">
        <v>0</v>
      </c>
      <c r="M17" s="364"/>
    </row>
    <row r="18" spans="2:17" ht="20.100000000000001" customHeight="1" x14ac:dyDescent="0.25">
      <c r="B18" s="332" t="s">
        <v>835</v>
      </c>
      <c r="C18" s="333"/>
      <c r="D18" s="333"/>
      <c r="E18" s="333"/>
      <c r="F18" s="333"/>
      <c r="G18" s="334"/>
      <c r="I18" s="365">
        <v>231178770.11000001</v>
      </c>
      <c r="J18" s="355"/>
      <c r="K18" s="365">
        <v>318476170.38</v>
      </c>
      <c r="M18" s="364"/>
    </row>
    <row r="19" spans="2:17" ht="16.5" customHeight="1" x14ac:dyDescent="0.25">
      <c r="B19" s="921" t="s">
        <v>836</v>
      </c>
      <c r="C19" s="913"/>
      <c r="D19" s="913"/>
      <c r="E19" s="913"/>
      <c r="F19" s="913"/>
      <c r="G19" s="914"/>
      <c r="I19" s="365">
        <v>0</v>
      </c>
      <c r="J19" s="355"/>
      <c r="K19" s="365">
        <v>0</v>
      </c>
      <c r="M19" s="364"/>
    </row>
    <row r="20" spans="2:17" ht="20.100000000000001" customHeight="1" x14ac:dyDescent="0.25">
      <c r="B20" s="332" t="s">
        <v>837</v>
      </c>
      <c r="C20" s="333"/>
      <c r="D20" s="333"/>
      <c r="E20" s="333"/>
      <c r="F20" s="333"/>
      <c r="G20" s="334"/>
      <c r="I20" s="365">
        <v>5236813.8</v>
      </c>
      <c r="J20" s="355"/>
      <c r="K20" s="365">
        <v>22495300.5</v>
      </c>
      <c r="M20" s="364"/>
    </row>
    <row r="21" spans="2:17" ht="20.100000000000001" customHeight="1" x14ac:dyDescent="0.25">
      <c r="B21" s="332" t="s">
        <v>838</v>
      </c>
      <c r="C21" s="333"/>
      <c r="D21" s="333"/>
      <c r="E21" s="333"/>
      <c r="F21" s="333"/>
      <c r="G21" s="334"/>
      <c r="I21" s="365">
        <v>0</v>
      </c>
      <c r="J21" s="355">
        <v>0</v>
      </c>
      <c r="K21" s="365">
        <v>0</v>
      </c>
      <c r="L21" s="322">
        <v>0</v>
      </c>
      <c r="M21" s="364"/>
    </row>
    <row r="22" spans="2:17" ht="29.25" customHeight="1" x14ac:dyDescent="0.25">
      <c r="B22" s="921" t="s">
        <v>839</v>
      </c>
      <c r="C22" s="913"/>
      <c r="D22" s="913"/>
      <c r="E22" s="913"/>
      <c r="F22" s="913"/>
      <c r="G22" s="914"/>
      <c r="I22" s="365">
        <v>11216858.5</v>
      </c>
      <c r="J22" s="355"/>
      <c r="K22" s="365">
        <v>2671931</v>
      </c>
      <c r="M22" s="364"/>
    </row>
    <row r="23" spans="2:17" ht="20.100000000000001" customHeight="1" x14ac:dyDescent="0.25">
      <c r="B23" s="332" t="s">
        <v>840</v>
      </c>
      <c r="C23" s="333"/>
      <c r="D23" s="333"/>
      <c r="E23" s="333"/>
      <c r="F23" s="333"/>
      <c r="G23" s="334"/>
      <c r="I23" s="365">
        <v>0</v>
      </c>
      <c r="J23" s="355">
        <v>0</v>
      </c>
      <c r="K23" s="365">
        <v>0</v>
      </c>
      <c r="L23" s="322">
        <v>0</v>
      </c>
      <c r="M23" s="364"/>
    </row>
    <row r="24" spans="2:17" ht="20.100000000000001" customHeight="1" x14ac:dyDescent="0.25">
      <c r="B24" s="332" t="s">
        <v>841</v>
      </c>
      <c r="C24" s="333"/>
      <c r="D24" s="333"/>
      <c r="E24" s="333"/>
      <c r="F24" s="333"/>
      <c r="G24" s="334"/>
      <c r="I24" s="365">
        <v>0</v>
      </c>
      <c r="J24" s="355">
        <v>0</v>
      </c>
      <c r="K24" s="365">
        <v>30015.599999999999</v>
      </c>
      <c r="L24" s="322">
        <v>0</v>
      </c>
      <c r="M24" s="364"/>
    </row>
    <row r="25" spans="2:17" ht="20.100000000000001" customHeight="1" x14ac:dyDescent="0.25">
      <c r="B25" s="332" t="s">
        <v>842</v>
      </c>
      <c r="C25" s="333"/>
      <c r="D25" s="333"/>
      <c r="E25" s="333"/>
      <c r="F25" s="333"/>
      <c r="G25" s="334"/>
      <c r="I25" s="365">
        <v>0</v>
      </c>
      <c r="J25" s="355">
        <v>0</v>
      </c>
      <c r="K25" s="365">
        <v>0</v>
      </c>
      <c r="L25" s="322">
        <v>0</v>
      </c>
      <c r="M25" s="364"/>
    </row>
    <row r="26" spans="2:17" ht="20.100000000000001" customHeight="1" x14ac:dyDescent="0.25">
      <c r="B26" s="332" t="s">
        <v>843</v>
      </c>
      <c r="C26" s="333"/>
      <c r="D26" s="333"/>
      <c r="E26" s="333"/>
      <c r="F26" s="333"/>
      <c r="G26" s="334"/>
      <c r="I26" s="365">
        <v>206746067.06</v>
      </c>
      <c r="J26" s="355"/>
      <c r="K26" s="365">
        <v>67230737.099999994</v>
      </c>
      <c r="M26" s="364"/>
    </row>
    <row r="27" spans="2:17" s="363" customFormat="1" ht="20.100000000000001" customHeight="1" x14ac:dyDescent="0.25">
      <c r="B27" s="380" t="s">
        <v>844</v>
      </c>
      <c r="C27" s="381"/>
      <c r="D27" s="381"/>
      <c r="E27" s="381"/>
      <c r="F27" s="381"/>
      <c r="G27" s="382"/>
      <c r="I27" s="383">
        <f>SUM(I28:I38)</f>
        <v>365300732.65999997</v>
      </c>
      <c r="J27" s="497"/>
      <c r="K27" s="383">
        <f>SUM(K28:K38)</f>
        <v>347859489.66000003</v>
      </c>
      <c r="M27" s="364"/>
      <c r="Q27" s="364"/>
    </row>
    <row r="28" spans="2:17" ht="20.100000000000001" customHeight="1" x14ac:dyDescent="0.25">
      <c r="B28" s="332" t="s">
        <v>845</v>
      </c>
      <c r="C28" s="333"/>
      <c r="D28" s="333"/>
      <c r="E28" s="333"/>
      <c r="F28" s="333"/>
      <c r="G28" s="334"/>
      <c r="I28" s="365">
        <v>68591942.969999999</v>
      </c>
      <c r="J28" s="355"/>
      <c r="K28" s="365">
        <v>0</v>
      </c>
      <c r="M28" s="364"/>
    </row>
    <row r="29" spans="2:17" ht="20.100000000000001" customHeight="1" x14ac:dyDescent="0.25">
      <c r="B29" s="332" t="s">
        <v>846</v>
      </c>
      <c r="C29" s="333"/>
      <c r="D29" s="333"/>
      <c r="G29" s="328"/>
      <c r="I29" s="365">
        <v>154113606.83000001</v>
      </c>
      <c r="J29" s="355"/>
      <c r="K29" s="365">
        <v>140398846.93000001</v>
      </c>
      <c r="M29" s="364"/>
    </row>
    <row r="30" spans="2:17" ht="20.100000000000001" hidden="1" customHeight="1" x14ac:dyDescent="0.25">
      <c r="B30" s="330"/>
      <c r="E30" s="333"/>
      <c r="F30" s="333"/>
      <c r="G30" s="334"/>
      <c r="I30" s="365">
        <v>0</v>
      </c>
      <c r="J30" s="355"/>
      <c r="K30" s="365">
        <v>0</v>
      </c>
      <c r="M30" s="364"/>
    </row>
    <row r="31" spans="2:17" ht="20.100000000000001" customHeight="1" x14ac:dyDescent="0.25">
      <c r="B31" s="377" t="s">
        <v>847</v>
      </c>
      <c r="C31" s="498"/>
      <c r="D31" s="498"/>
      <c r="E31" s="498"/>
      <c r="F31" s="498"/>
      <c r="G31" s="499"/>
      <c r="I31" s="365">
        <v>0</v>
      </c>
      <c r="J31" s="355">
        <v>0</v>
      </c>
      <c r="K31" s="365">
        <v>0</v>
      </c>
      <c r="L31" s="322">
        <v>0</v>
      </c>
      <c r="M31" s="364"/>
    </row>
    <row r="32" spans="2:17" ht="20.100000000000001" customHeight="1" x14ac:dyDescent="0.25">
      <c r="B32" s="332" t="s">
        <v>848</v>
      </c>
      <c r="C32" s="333"/>
      <c r="D32" s="333"/>
      <c r="E32" s="333"/>
      <c r="F32" s="333"/>
      <c r="G32" s="334"/>
      <c r="I32" s="365">
        <v>133639243.09999999</v>
      </c>
      <c r="J32" s="355"/>
      <c r="K32" s="365">
        <v>204960658.40000001</v>
      </c>
      <c r="M32" s="364"/>
    </row>
    <row r="33" spans="2:17" ht="20.100000000000001" customHeight="1" x14ac:dyDescent="0.25">
      <c r="B33" s="332" t="s">
        <v>849</v>
      </c>
      <c r="C33" s="333"/>
      <c r="D33" s="333"/>
      <c r="E33" s="333"/>
      <c r="F33" s="333"/>
      <c r="G33" s="334"/>
      <c r="I33" s="365">
        <v>0</v>
      </c>
      <c r="J33" s="355">
        <v>0</v>
      </c>
      <c r="K33" s="365">
        <v>0</v>
      </c>
      <c r="L33" s="322">
        <v>0</v>
      </c>
      <c r="M33" s="364"/>
    </row>
    <row r="34" spans="2:17" ht="20.100000000000001" hidden="1" customHeight="1" x14ac:dyDescent="0.25">
      <c r="B34" s="332"/>
      <c r="C34" s="333"/>
      <c r="D34" s="333"/>
      <c r="E34" s="333"/>
      <c r="F34" s="333"/>
      <c r="G34" s="334"/>
      <c r="I34" s="365">
        <v>0</v>
      </c>
      <c r="J34" s="355"/>
      <c r="K34" s="365">
        <v>0</v>
      </c>
      <c r="M34" s="364"/>
    </row>
    <row r="35" spans="2:17" ht="33" customHeight="1" x14ac:dyDescent="0.25">
      <c r="B35" s="921" t="s">
        <v>850</v>
      </c>
      <c r="C35" s="913"/>
      <c r="D35" s="913"/>
      <c r="E35" s="913"/>
      <c r="F35" s="913"/>
      <c r="G35" s="914"/>
      <c r="I35" s="365">
        <v>179580</v>
      </c>
      <c r="J35" s="355"/>
      <c r="K35" s="365">
        <v>1181797.94</v>
      </c>
      <c r="M35" s="364"/>
    </row>
    <row r="36" spans="2:17" ht="20.100000000000001" customHeight="1" x14ac:dyDescent="0.25">
      <c r="B36" s="332" t="s">
        <v>851</v>
      </c>
      <c r="C36" s="333"/>
      <c r="D36" s="333"/>
      <c r="E36" s="333"/>
      <c r="F36" s="333"/>
      <c r="G36" s="334"/>
      <c r="I36" s="365">
        <v>0</v>
      </c>
      <c r="J36" s="355">
        <v>0</v>
      </c>
      <c r="K36" s="365">
        <v>0</v>
      </c>
      <c r="L36" s="322">
        <v>0</v>
      </c>
      <c r="M36" s="364"/>
    </row>
    <row r="37" spans="2:17" ht="20.100000000000001" customHeight="1" x14ac:dyDescent="0.25">
      <c r="B37" s="332" t="s">
        <v>852</v>
      </c>
      <c r="C37" s="333"/>
      <c r="D37" s="333"/>
      <c r="E37" s="333"/>
      <c r="F37" s="333"/>
      <c r="G37" s="334"/>
      <c r="I37" s="365">
        <v>0</v>
      </c>
      <c r="J37" s="355">
        <v>0</v>
      </c>
      <c r="K37" s="365">
        <v>0</v>
      </c>
      <c r="L37" s="322">
        <v>0</v>
      </c>
      <c r="M37" s="364"/>
    </row>
    <row r="38" spans="2:17" ht="20.100000000000001" customHeight="1" x14ac:dyDescent="0.25">
      <c r="B38" s="332" t="s">
        <v>853</v>
      </c>
      <c r="C38" s="333"/>
      <c r="D38" s="333"/>
      <c r="E38" s="333"/>
      <c r="F38" s="333"/>
      <c r="G38" s="334"/>
      <c r="I38" s="365">
        <v>8776359.7599999998</v>
      </c>
      <c r="J38" s="355"/>
      <c r="K38" s="365">
        <v>1318186.3899999999</v>
      </c>
      <c r="M38" s="364"/>
    </row>
    <row r="39" spans="2:17" s="363" customFormat="1" ht="20.100000000000001" customHeight="1" x14ac:dyDescent="0.25">
      <c r="B39" s="380" t="s">
        <v>854</v>
      </c>
      <c r="C39" s="381"/>
      <c r="D39" s="381"/>
      <c r="E39" s="381"/>
      <c r="F39" s="381"/>
      <c r="G39" s="382"/>
      <c r="I39" s="383">
        <f>I15+I16-I27</f>
        <v>1619953797.71</v>
      </c>
      <c r="J39" s="497"/>
      <c r="K39" s="383">
        <f>K15+K16-K27</f>
        <v>1697006758.74</v>
      </c>
      <c r="M39" s="364"/>
      <c r="Q39" s="364"/>
    </row>
    <row r="40" spans="2:17" s="363" customFormat="1" ht="20.100000000000001" customHeight="1" x14ac:dyDescent="0.25">
      <c r="B40" s="380" t="s">
        <v>855</v>
      </c>
      <c r="C40" s="381"/>
      <c r="D40" s="381"/>
      <c r="E40" s="381"/>
      <c r="F40" s="381"/>
      <c r="G40" s="382"/>
      <c r="I40" s="383">
        <f>I41</f>
        <v>14008296.109999999</v>
      </c>
      <c r="J40" s="497"/>
      <c r="K40" s="383">
        <f>K41</f>
        <v>7303026.7400000002</v>
      </c>
      <c r="M40" s="364"/>
      <c r="Q40" s="364"/>
    </row>
    <row r="41" spans="2:17" ht="20.100000000000001" customHeight="1" x14ac:dyDescent="0.25">
      <c r="B41" s="332" t="s">
        <v>856</v>
      </c>
      <c r="C41" s="333"/>
      <c r="D41" s="333"/>
      <c r="E41" s="333"/>
      <c r="F41" s="333"/>
      <c r="G41" s="334"/>
      <c r="I41" s="365">
        <v>14008296.109999999</v>
      </c>
      <c r="J41" s="355">
        <v>0</v>
      </c>
      <c r="K41" s="365">
        <v>7303026.7400000002</v>
      </c>
      <c r="L41" s="322">
        <v>0</v>
      </c>
      <c r="M41" s="364"/>
    </row>
    <row r="42" spans="2:17" ht="20.100000000000001" customHeight="1" x14ac:dyDescent="0.25">
      <c r="B42" s="332" t="s">
        <v>857</v>
      </c>
      <c r="C42" s="333"/>
      <c r="D42" s="333"/>
      <c r="E42" s="333"/>
      <c r="F42" s="333"/>
      <c r="G42" s="334"/>
      <c r="I42" s="365">
        <v>0</v>
      </c>
      <c r="J42" s="355"/>
      <c r="K42" s="365">
        <v>0</v>
      </c>
      <c r="M42" s="364"/>
    </row>
    <row r="43" spans="2:17" s="363" customFormat="1" ht="18.75" customHeight="1" thickBot="1" x14ac:dyDescent="0.3">
      <c r="B43" s="924" t="s">
        <v>858</v>
      </c>
      <c r="C43" s="925"/>
      <c r="D43" s="925"/>
      <c r="E43" s="925"/>
      <c r="F43" s="925"/>
      <c r="G43" s="926"/>
      <c r="H43" s="500"/>
      <c r="I43" s="501">
        <v>0</v>
      </c>
      <c r="J43" s="502"/>
      <c r="K43" s="501">
        <v>0</v>
      </c>
      <c r="M43" s="364"/>
      <c r="Q43" s="364"/>
    </row>
    <row r="44" spans="2:17" ht="20.100000000000001" hidden="1" customHeight="1" x14ac:dyDescent="0.25">
      <c r="I44" s="397"/>
      <c r="K44" s="397"/>
      <c r="M44" s="364"/>
    </row>
    <row r="45" spans="2:17" ht="20.100000000000001" hidden="1" customHeight="1" x14ac:dyDescent="0.25">
      <c r="I45" s="397"/>
      <c r="K45" s="397"/>
      <c r="M45" s="364"/>
    </row>
    <row r="46" spans="2:17" s="363" customFormat="1" ht="20.100000000000001" customHeight="1" thickBot="1" x14ac:dyDescent="0.3">
      <c r="B46" s="388" t="s">
        <v>859</v>
      </c>
      <c r="C46" s="389"/>
      <c r="D46" s="389"/>
      <c r="E46" s="389"/>
      <c r="F46" s="389"/>
      <c r="G46" s="389"/>
      <c r="H46" s="389"/>
      <c r="I46" s="503">
        <f>I39+I40-I43</f>
        <v>1633962093.8199999</v>
      </c>
      <c r="J46" s="389">
        <v>0</v>
      </c>
      <c r="K46" s="503">
        <f>K39+K40-K43</f>
        <v>1704309785.48</v>
      </c>
      <c r="L46" s="363">
        <v>0</v>
      </c>
      <c r="M46" s="364"/>
      <c r="Q46" s="364"/>
    </row>
    <row r="47" spans="2:17" s="363" customFormat="1" ht="7.5" customHeight="1" x14ac:dyDescent="0.25">
      <c r="I47" s="504"/>
      <c r="K47" s="505"/>
      <c r="Q47" s="364"/>
    </row>
    <row r="48" spans="2:17" ht="17.25" hidden="1" x14ac:dyDescent="0.25">
      <c r="B48" s="393"/>
      <c r="C48" s="363"/>
      <c r="D48" s="363"/>
      <c r="E48" s="364"/>
      <c r="F48" s="506"/>
    </row>
    <row r="49" spans="2:13" hidden="1" x14ac:dyDescent="0.25">
      <c r="B49" s="322" t="s">
        <v>860</v>
      </c>
    </row>
    <row r="50" spans="2:13" hidden="1" x14ac:dyDescent="0.25"/>
    <row r="51" spans="2:13" hidden="1" x14ac:dyDescent="0.25">
      <c r="B51" s="333" t="s">
        <v>861</v>
      </c>
      <c r="C51" s="333"/>
      <c r="D51" s="333"/>
      <c r="E51" s="333"/>
      <c r="F51" s="333"/>
      <c r="G51" s="333"/>
      <c r="H51" s="333"/>
      <c r="I51" s="333"/>
      <c r="J51" s="333"/>
      <c r="K51" s="333"/>
    </row>
    <row r="52" spans="2:13" hidden="1" x14ac:dyDescent="0.25">
      <c r="B52" s="333" t="s">
        <v>196</v>
      </c>
      <c r="C52" s="333"/>
      <c r="D52" s="333"/>
      <c r="E52" s="333"/>
      <c r="F52" s="333"/>
      <c r="G52" s="333"/>
      <c r="H52" s="333"/>
      <c r="I52" s="333"/>
      <c r="J52" s="333"/>
      <c r="K52" s="333"/>
    </row>
    <row r="53" spans="2:13" hidden="1" x14ac:dyDescent="0.25">
      <c r="B53" s="498" t="s">
        <v>197</v>
      </c>
      <c r="C53" s="498"/>
      <c r="D53" s="498"/>
      <c r="E53" s="498"/>
      <c r="F53" s="498"/>
      <c r="G53" s="498"/>
      <c r="H53" s="498"/>
      <c r="I53" s="498"/>
      <c r="J53" s="498"/>
      <c r="K53" s="498"/>
    </row>
    <row r="54" spans="2:13" hidden="1" x14ac:dyDescent="0.25">
      <c r="B54" s="498" t="s">
        <v>198</v>
      </c>
      <c r="C54" s="498"/>
      <c r="D54" s="498"/>
      <c r="E54" s="498"/>
      <c r="F54" s="498"/>
      <c r="G54" s="498"/>
      <c r="H54" s="498"/>
      <c r="I54" s="498"/>
      <c r="J54" s="498"/>
      <c r="K54" s="498"/>
    </row>
    <row r="55" spans="2:13" hidden="1" x14ac:dyDescent="0.25">
      <c r="B55" s="498" t="s">
        <v>201</v>
      </c>
      <c r="C55" s="498"/>
      <c r="D55" s="498"/>
      <c r="E55" s="498"/>
      <c r="F55" s="498"/>
      <c r="G55" s="498"/>
      <c r="H55" s="498"/>
      <c r="I55" s="498"/>
      <c r="J55" s="498"/>
      <c r="K55" s="498"/>
    </row>
    <row r="56" spans="2:13" hidden="1" x14ac:dyDescent="0.25"/>
    <row r="58" spans="2:13" ht="33.75" customHeight="1" x14ac:dyDescent="0.25"/>
    <row r="59" spans="2:13" ht="17.25" x14ac:dyDescent="0.25">
      <c r="B59" s="393"/>
    </row>
    <row r="60" spans="2:13" x14ac:dyDescent="0.25">
      <c r="C60" s="927" t="s">
        <v>862</v>
      </c>
      <c r="D60" s="927"/>
      <c r="F60" s="322" t="s">
        <v>863</v>
      </c>
      <c r="K60" s="322" t="s">
        <v>864</v>
      </c>
    </row>
    <row r="61" spans="2:13" x14ac:dyDescent="0.25">
      <c r="C61" s="910" t="s">
        <v>826</v>
      </c>
      <c r="D61" s="910"/>
      <c r="F61" s="322" t="s">
        <v>552</v>
      </c>
      <c r="K61" s="394" t="s">
        <v>827</v>
      </c>
      <c r="L61" s="395"/>
      <c r="M61" s="395"/>
    </row>
    <row r="62" spans="2:13" x14ac:dyDescent="0.25">
      <c r="C62" s="910"/>
      <c r="D62" s="910"/>
      <c r="E62" s="910"/>
      <c r="G62" s="923"/>
      <c r="H62" s="923"/>
      <c r="I62" s="923"/>
    </row>
    <row r="63" spans="2:13" x14ac:dyDescent="0.25">
      <c r="B63" s="909"/>
      <c r="C63" s="909"/>
      <c r="D63" s="909"/>
      <c r="E63" s="910"/>
      <c r="F63" s="910"/>
      <c r="G63" s="910"/>
      <c r="H63" s="910"/>
      <c r="I63" s="910"/>
    </row>
    <row r="64" spans="2:13" x14ac:dyDescent="0.25">
      <c r="B64" s="910"/>
      <c r="C64" s="910"/>
      <c r="D64" s="910"/>
      <c r="I64" s="910"/>
      <c r="J64" s="910"/>
      <c r="K64" s="910"/>
    </row>
    <row r="65" spans="5:11" x14ac:dyDescent="0.25">
      <c r="E65" s="923"/>
      <c r="F65" s="910"/>
    </row>
    <row r="66" spans="5:11" x14ac:dyDescent="0.25">
      <c r="K66" s="397"/>
    </row>
  </sheetData>
  <mergeCells count="18">
    <mergeCell ref="E65:F65"/>
    <mergeCell ref="B35:G35"/>
    <mergeCell ref="B43:G43"/>
    <mergeCell ref="C60:D60"/>
    <mergeCell ref="C61:D61"/>
    <mergeCell ref="C62:E62"/>
    <mergeCell ref="G62:I62"/>
    <mergeCell ref="B63:D63"/>
    <mergeCell ref="E63:F63"/>
    <mergeCell ref="G63:I63"/>
    <mergeCell ref="B64:D64"/>
    <mergeCell ref="I64:K64"/>
    <mergeCell ref="B22:G22"/>
    <mergeCell ref="B2:D2"/>
    <mergeCell ref="E5:I5"/>
    <mergeCell ref="E6:I6"/>
    <mergeCell ref="E8:I8"/>
    <mergeCell ref="B19:G19"/>
  </mergeCells>
  <pageMargins left="0.19685039370078741" right="0.19685039370078741" top="0.19685039370078741" bottom="0.19685039370078741" header="0.51181102362204722" footer="0.51181102362204722"/>
  <pageSetup paperSize="9" scale="80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 tint="0.39997558519241921"/>
  </sheetPr>
  <dimension ref="A1:I680"/>
  <sheetViews>
    <sheetView tabSelected="1" zoomScaleNormal="100" workbookViewId="0">
      <selection activeCell="M11" sqref="M11"/>
    </sheetView>
  </sheetViews>
  <sheetFormatPr defaultColWidth="9.140625" defaultRowHeight="15" x14ac:dyDescent="0.2"/>
  <cols>
    <col min="1" max="1" width="22.85546875" style="876" customWidth="1"/>
    <col min="2" max="2" width="19.140625" style="876" customWidth="1"/>
    <col min="3" max="3" width="20" style="876" customWidth="1"/>
    <col min="4" max="4" width="18" style="876" customWidth="1"/>
    <col min="5" max="5" width="19.7109375" style="876" customWidth="1"/>
    <col min="6" max="6" width="16.140625" style="876" customWidth="1"/>
    <col min="7" max="7" width="16.42578125" style="876" customWidth="1"/>
    <col min="8" max="8" width="13" style="876" customWidth="1"/>
    <col min="9" max="9" width="16.140625" style="876" customWidth="1"/>
    <col min="10" max="10" width="13.7109375" style="876" customWidth="1"/>
    <col min="11" max="11" width="18.28515625" style="876" customWidth="1"/>
    <col min="12" max="16384" width="9.140625" style="876"/>
  </cols>
  <sheetData>
    <row r="1" spans="1:9" x14ac:dyDescent="0.2">
      <c r="A1" s="507"/>
    </row>
    <row r="2" spans="1:9" ht="15" customHeight="1" x14ac:dyDescent="0.25">
      <c r="A2" s="971" t="s">
        <v>578</v>
      </c>
      <c r="B2" s="971"/>
      <c r="C2" s="971"/>
      <c r="D2" s="971"/>
      <c r="E2" s="971"/>
      <c r="F2" s="971"/>
      <c r="G2" s="971"/>
      <c r="H2" s="971"/>
      <c r="I2" s="971"/>
    </row>
    <row r="3" spans="1:9" ht="15.75" thickBot="1" x14ac:dyDescent="0.3">
      <c r="A3" s="1091"/>
      <c r="B3" s="1092"/>
      <c r="C3" s="1092"/>
      <c r="D3" s="1092"/>
      <c r="E3" s="1092"/>
      <c r="F3" s="1092"/>
      <c r="G3" s="1092"/>
      <c r="H3" s="1091"/>
      <c r="I3" s="1091"/>
    </row>
    <row r="4" spans="1:9" ht="15" customHeight="1" thickBot="1" x14ac:dyDescent="0.3">
      <c r="A4" s="928" t="s">
        <v>47</v>
      </c>
      <c r="B4" s="929"/>
      <c r="C4" s="929"/>
      <c r="D4" s="929"/>
      <c r="E4" s="929"/>
      <c r="F4" s="929"/>
      <c r="G4" s="929"/>
      <c r="H4" s="929"/>
      <c r="I4" s="930"/>
    </row>
    <row r="5" spans="1:9" ht="125.25" customHeight="1" thickBot="1" x14ac:dyDescent="0.25">
      <c r="A5" s="890" t="s">
        <v>202</v>
      </c>
      <c r="B5" s="891" t="s">
        <v>28</v>
      </c>
      <c r="C5" s="892" t="s">
        <v>495</v>
      </c>
      <c r="D5" s="891" t="s">
        <v>490</v>
      </c>
      <c r="E5" s="893" t="s">
        <v>283</v>
      </c>
      <c r="F5" s="894" t="s">
        <v>286</v>
      </c>
      <c r="G5" s="894" t="s">
        <v>287</v>
      </c>
      <c r="H5" s="894" t="s">
        <v>208</v>
      </c>
      <c r="I5" s="895" t="s">
        <v>145</v>
      </c>
    </row>
    <row r="6" spans="1:9" s="858" customFormat="1" ht="12.75" customHeight="1" x14ac:dyDescent="0.25">
      <c r="A6" s="1100" t="s">
        <v>49</v>
      </c>
      <c r="B6" s="1101"/>
      <c r="C6" s="1101"/>
      <c r="D6" s="1101"/>
      <c r="E6" s="1101"/>
      <c r="F6" s="1101"/>
      <c r="G6" s="1101"/>
      <c r="H6" s="1101"/>
      <c r="I6" s="1102"/>
    </row>
    <row r="7" spans="1:9" s="858" customFormat="1" x14ac:dyDescent="0.25">
      <c r="A7" s="508" t="s">
        <v>386</v>
      </c>
      <c r="B7" s="509">
        <v>1633251260.6900001</v>
      </c>
      <c r="C7" s="509">
        <v>28625821.84</v>
      </c>
      <c r="D7" s="509">
        <v>24357051.550000001</v>
      </c>
      <c r="E7" s="509">
        <v>9651991.7300000004</v>
      </c>
      <c r="F7" s="509">
        <v>69899.990000000005</v>
      </c>
      <c r="G7" s="509">
        <v>8121716.7999999998</v>
      </c>
      <c r="H7" s="509">
        <v>7849109.6100000003</v>
      </c>
      <c r="I7" s="510">
        <f>SUM(B7:H7)-C7</f>
        <v>1683301030.3699999</v>
      </c>
    </row>
    <row r="8" spans="1:9" x14ac:dyDescent="0.25">
      <c r="A8" s="511" t="s">
        <v>50</v>
      </c>
      <c r="B8" s="509">
        <f>SUM(B9:B11)</f>
        <v>69930252.980000004</v>
      </c>
      <c r="C8" s="509">
        <v>-9900.24</v>
      </c>
      <c r="D8" s="509">
        <v>321878.46000000002</v>
      </c>
      <c r="E8" s="509">
        <v>0</v>
      </c>
      <c r="F8" s="509">
        <f t="shared" ref="F8" si="0">SUM(F9:F11)</f>
        <v>0</v>
      </c>
      <c r="G8" s="509">
        <v>0</v>
      </c>
      <c r="H8" s="509">
        <v>22529085.420000002</v>
      </c>
      <c r="I8" s="510">
        <f t="shared" ref="I8:I14" si="1">SUM(B8:H8)-C8</f>
        <v>92781216.859999999</v>
      </c>
    </row>
    <row r="9" spans="1:9" x14ac:dyDescent="0.25">
      <c r="A9" s="512" t="s">
        <v>51</v>
      </c>
      <c r="B9" s="513">
        <v>0</v>
      </c>
      <c r="C9" s="513">
        <v>0</v>
      </c>
      <c r="D9" s="513">
        <v>0</v>
      </c>
      <c r="E9" s="513">
        <v>51906</v>
      </c>
      <c r="F9" s="513">
        <v>0</v>
      </c>
      <c r="G9" s="514">
        <v>501206.01</v>
      </c>
      <c r="H9" s="514">
        <v>5235619.96</v>
      </c>
      <c r="I9" s="510">
        <f t="shared" si="1"/>
        <v>5788731.9699999997</v>
      </c>
    </row>
    <row r="10" spans="1:9" x14ac:dyDescent="0.25">
      <c r="A10" s="512" t="s">
        <v>52</v>
      </c>
      <c r="B10" s="514">
        <v>69930252.980000004</v>
      </c>
      <c r="C10" s="514">
        <v>-9900.24</v>
      </c>
      <c r="D10" s="514">
        <v>321878.46000000002</v>
      </c>
      <c r="E10" s="514">
        <v>0</v>
      </c>
      <c r="F10" s="513">
        <v>0</v>
      </c>
      <c r="G10" s="514">
        <v>0</v>
      </c>
      <c r="H10" s="513">
        <v>0</v>
      </c>
      <c r="I10" s="510">
        <f t="shared" si="1"/>
        <v>70252131.439999998</v>
      </c>
    </row>
    <row r="11" spans="1:9" x14ac:dyDescent="0.25">
      <c r="A11" s="512" t="s">
        <v>586</v>
      </c>
      <c r="B11" s="514">
        <v>0</v>
      </c>
      <c r="C11" s="513">
        <v>0</v>
      </c>
      <c r="D11" s="514">
        <v>0</v>
      </c>
      <c r="E11" s="514">
        <v>0</v>
      </c>
      <c r="F11" s="514">
        <v>0</v>
      </c>
      <c r="G11" s="514">
        <v>0</v>
      </c>
      <c r="H11" s="514">
        <v>0</v>
      </c>
      <c r="I11" s="510">
        <f t="shared" si="1"/>
        <v>0</v>
      </c>
    </row>
    <row r="12" spans="1:9" x14ac:dyDescent="0.25">
      <c r="A12" s="511" t="s">
        <v>53</v>
      </c>
      <c r="B12" s="509">
        <f>SUM(B13:B14)</f>
        <v>240008.72</v>
      </c>
      <c r="C12" s="509">
        <f t="shared" ref="C12:H12" si="2">SUM(C13:C14)</f>
        <v>130659.85</v>
      </c>
      <c r="D12" s="509">
        <f t="shared" si="2"/>
        <v>0</v>
      </c>
      <c r="E12" s="509">
        <f t="shared" si="2"/>
        <v>291148.08</v>
      </c>
      <c r="F12" s="509">
        <f t="shared" si="2"/>
        <v>0</v>
      </c>
      <c r="G12" s="509">
        <f t="shared" si="2"/>
        <v>0</v>
      </c>
      <c r="H12" s="509">
        <f t="shared" si="2"/>
        <v>1562772.14</v>
      </c>
      <c r="I12" s="510">
        <f t="shared" si="1"/>
        <v>2093928.94</v>
      </c>
    </row>
    <row r="13" spans="1:9" x14ac:dyDescent="0.25">
      <c r="A13" s="512" t="s">
        <v>54</v>
      </c>
      <c r="B13" s="513">
        <v>0</v>
      </c>
      <c r="C13" s="513">
        <v>0</v>
      </c>
      <c r="D13" s="513">
        <v>0</v>
      </c>
      <c r="E13" s="514">
        <v>278507.28000000003</v>
      </c>
      <c r="F13" s="514">
        <v>0</v>
      </c>
      <c r="G13" s="514">
        <v>0</v>
      </c>
      <c r="H13" s="513">
        <v>0</v>
      </c>
      <c r="I13" s="510">
        <f t="shared" si="1"/>
        <v>278507.28000000003</v>
      </c>
    </row>
    <row r="14" spans="1:9" x14ac:dyDescent="0.25">
      <c r="A14" s="512" t="s">
        <v>52</v>
      </c>
      <c r="B14" s="514">
        <v>240008.72</v>
      </c>
      <c r="C14" s="513">
        <v>130659.85</v>
      </c>
      <c r="D14" s="514">
        <v>0</v>
      </c>
      <c r="E14" s="514">
        <v>12640.8</v>
      </c>
      <c r="F14" s="513">
        <v>0</v>
      </c>
      <c r="G14" s="514">
        <v>0</v>
      </c>
      <c r="H14" s="514">
        <v>1562772.14</v>
      </c>
      <c r="I14" s="510">
        <f t="shared" si="1"/>
        <v>1815421.6599999997</v>
      </c>
    </row>
    <row r="15" spans="1:9" x14ac:dyDescent="0.25">
      <c r="A15" s="508" t="s">
        <v>387</v>
      </c>
      <c r="B15" s="509">
        <f>B7+B8-B12</f>
        <v>1702941504.95</v>
      </c>
      <c r="C15" s="509">
        <f t="shared" ref="C15:H15" si="3">C7+C8-C12</f>
        <v>28485261.75</v>
      </c>
      <c r="D15" s="509">
        <f t="shared" si="3"/>
        <v>24678930.010000002</v>
      </c>
      <c r="E15" s="509">
        <f t="shared" si="3"/>
        <v>9360843.6500000004</v>
      </c>
      <c r="F15" s="509">
        <f t="shared" si="3"/>
        <v>69899.990000000005</v>
      </c>
      <c r="G15" s="509">
        <f t="shared" si="3"/>
        <v>8121716.7999999998</v>
      </c>
      <c r="H15" s="509">
        <f t="shared" si="3"/>
        <v>28815422.890000001</v>
      </c>
      <c r="I15" s="510">
        <f>I7+I8-I12</f>
        <v>1773988318.2899997</v>
      </c>
    </row>
    <row r="16" spans="1:9" x14ac:dyDescent="0.25">
      <c r="A16" s="1088" t="s">
        <v>485</v>
      </c>
      <c r="B16" s="1089"/>
      <c r="C16" s="1089"/>
      <c r="D16" s="1089"/>
      <c r="E16" s="1089"/>
      <c r="F16" s="1089"/>
      <c r="G16" s="1089"/>
      <c r="H16" s="1089"/>
      <c r="I16" s="1090"/>
    </row>
    <row r="17" spans="1:9" x14ac:dyDescent="0.25">
      <c r="A17" s="508" t="s">
        <v>386</v>
      </c>
      <c r="B17" s="509">
        <v>1253054.1200000001</v>
      </c>
      <c r="C17" s="509">
        <v>0</v>
      </c>
      <c r="D17" s="509">
        <v>11905597.93</v>
      </c>
      <c r="E17" s="509">
        <v>9223962.5299999993</v>
      </c>
      <c r="F17" s="509">
        <v>69899.990000000005</v>
      </c>
      <c r="G17" s="509">
        <v>8121716.7999999998</v>
      </c>
      <c r="H17" s="509">
        <v>0</v>
      </c>
      <c r="I17" s="510">
        <f>SUM(B17:H17)-C17</f>
        <v>30574231.369999997</v>
      </c>
    </row>
    <row r="18" spans="1:9" x14ac:dyDescent="0.25">
      <c r="A18" s="511" t="s">
        <v>50</v>
      </c>
      <c r="B18" s="509">
        <f>SUM(B19:B21)</f>
        <v>371510.55</v>
      </c>
      <c r="C18" s="509">
        <f t="shared" ref="C18:H18" si="4">SUM(C19:C21)</f>
        <v>0</v>
      </c>
      <c r="D18" s="509">
        <f t="shared" si="4"/>
        <v>612983.19999999995</v>
      </c>
      <c r="E18" s="509">
        <f t="shared" si="4"/>
        <v>174291.4</v>
      </c>
      <c r="F18" s="509">
        <f t="shared" si="4"/>
        <v>0</v>
      </c>
      <c r="G18" s="509">
        <f t="shared" si="4"/>
        <v>0</v>
      </c>
      <c r="H18" s="509">
        <f t="shared" si="4"/>
        <v>0</v>
      </c>
      <c r="I18" s="510">
        <f t="shared" ref="I18:I24" si="5">SUM(B18:H18)-C18</f>
        <v>1158785.1499999999</v>
      </c>
    </row>
    <row r="19" spans="1:9" x14ac:dyDescent="0.25">
      <c r="A19" s="512" t="s">
        <v>59</v>
      </c>
      <c r="B19" s="514">
        <v>371510.55</v>
      </c>
      <c r="C19" s="514">
        <v>0</v>
      </c>
      <c r="D19" s="514">
        <v>612983.19999999995</v>
      </c>
      <c r="E19" s="514">
        <v>174291.4</v>
      </c>
      <c r="F19" s="514">
        <v>0</v>
      </c>
      <c r="G19" s="514">
        <v>0</v>
      </c>
      <c r="H19" s="513">
        <v>0</v>
      </c>
      <c r="I19" s="510">
        <f t="shared" si="5"/>
        <v>1158785.1499999999</v>
      </c>
    </row>
    <row r="20" spans="1:9" x14ac:dyDescent="0.25">
      <c r="A20" s="512" t="s">
        <v>52</v>
      </c>
      <c r="B20" s="513">
        <v>0</v>
      </c>
      <c r="C20" s="513">
        <v>0</v>
      </c>
      <c r="D20" s="514">
        <v>0</v>
      </c>
      <c r="E20" s="514">
        <v>0</v>
      </c>
      <c r="F20" s="513">
        <v>0</v>
      </c>
      <c r="G20" s="514">
        <v>0</v>
      </c>
      <c r="H20" s="513">
        <v>0</v>
      </c>
      <c r="I20" s="510">
        <f t="shared" si="5"/>
        <v>0</v>
      </c>
    </row>
    <row r="21" spans="1:9" x14ac:dyDescent="0.25">
      <c r="A21" s="512" t="s">
        <v>586</v>
      </c>
      <c r="B21" s="513">
        <v>0</v>
      </c>
      <c r="C21" s="513">
        <v>0</v>
      </c>
      <c r="D21" s="513">
        <v>0</v>
      </c>
      <c r="E21" s="513">
        <v>0</v>
      </c>
      <c r="F21" s="513">
        <v>0</v>
      </c>
      <c r="G21" s="513">
        <v>0</v>
      </c>
      <c r="H21" s="513">
        <v>0</v>
      </c>
      <c r="I21" s="510">
        <f t="shared" si="5"/>
        <v>0</v>
      </c>
    </row>
    <row r="22" spans="1:9" x14ac:dyDescent="0.25">
      <c r="A22" s="511" t="s">
        <v>53</v>
      </c>
      <c r="B22" s="509">
        <f>SUM(B23:B24)</f>
        <v>0</v>
      </c>
      <c r="C22" s="509">
        <f t="shared" ref="C22:H22" si="6">SUM(C23:C24)</f>
        <v>0</v>
      </c>
      <c r="D22" s="509">
        <f t="shared" si="6"/>
        <v>0</v>
      </c>
      <c r="E22" s="509">
        <f t="shared" si="6"/>
        <v>284195.64</v>
      </c>
      <c r="F22" s="509">
        <f t="shared" si="6"/>
        <v>0</v>
      </c>
      <c r="G22" s="509">
        <f t="shared" si="6"/>
        <v>0</v>
      </c>
      <c r="H22" s="509">
        <f t="shared" si="6"/>
        <v>0</v>
      </c>
      <c r="I22" s="510">
        <f t="shared" si="5"/>
        <v>284195.64</v>
      </c>
    </row>
    <row r="23" spans="1:9" x14ac:dyDescent="0.25">
      <c r="A23" s="512" t="s">
        <v>54</v>
      </c>
      <c r="B23" s="513">
        <v>0</v>
      </c>
      <c r="C23" s="513">
        <v>0</v>
      </c>
      <c r="D23" s="513">
        <v>0</v>
      </c>
      <c r="E23" s="514">
        <v>0</v>
      </c>
      <c r="F23" s="514">
        <v>0</v>
      </c>
      <c r="G23" s="514">
        <v>0</v>
      </c>
      <c r="H23" s="513">
        <v>0</v>
      </c>
      <c r="I23" s="510">
        <f t="shared" si="5"/>
        <v>0</v>
      </c>
    </row>
    <row r="24" spans="1:9" x14ac:dyDescent="0.25">
      <c r="A24" s="512" t="s">
        <v>52</v>
      </c>
      <c r="B24" s="513">
        <v>0</v>
      </c>
      <c r="C24" s="513">
        <v>0</v>
      </c>
      <c r="D24" s="514">
        <v>0</v>
      </c>
      <c r="E24" s="514">
        <v>284195.64</v>
      </c>
      <c r="F24" s="513">
        <v>0</v>
      </c>
      <c r="G24" s="514">
        <v>0</v>
      </c>
      <c r="H24" s="514">
        <v>0</v>
      </c>
      <c r="I24" s="510">
        <f t="shared" si="5"/>
        <v>284195.64</v>
      </c>
    </row>
    <row r="25" spans="1:9" x14ac:dyDescent="0.25">
      <c r="A25" s="508" t="s">
        <v>387</v>
      </c>
      <c r="B25" s="509">
        <f>B17+B18-B22</f>
        <v>1624564.6700000002</v>
      </c>
      <c r="C25" s="509">
        <f t="shared" ref="C25:H25" si="7">C17+C18-C22</f>
        <v>0</v>
      </c>
      <c r="D25" s="509">
        <f t="shared" si="7"/>
        <v>12518581.129999999</v>
      </c>
      <c r="E25" s="509">
        <f t="shared" si="7"/>
        <v>9114058.2899999991</v>
      </c>
      <c r="F25" s="509">
        <f t="shared" si="7"/>
        <v>69899.990000000005</v>
      </c>
      <c r="G25" s="509">
        <f t="shared" si="7"/>
        <v>8121716.7999999998</v>
      </c>
      <c r="H25" s="509">
        <f t="shared" si="7"/>
        <v>0</v>
      </c>
      <c r="I25" s="510">
        <f>I17+I18-I22</f>
        <v>31448820.879999995</v>
      </c>
    </row>
    <row r="26" spans="1:9" x14ac:dyDescent="0.25">
      <c r="A26" s="1088" t="s">
        <v>494</v>
      </c>
      <c r="B26" s="1089"/>
      <c r="C26" s="1089"/>
      <c r="D26" s="1089"/>
      <c r="E26" s="1089"/>
      <c r="F26" s="1089"/>
      <c r="G26" s="1089"/>
      <c r="H26" s="1089"/>
      <c r="I26" s="1090"/>
    </row>
    <row r="27" spans="1:9" x14ac:dyDescent="0.25">
      <c r="A27" s="508" t="s">
        <v>386</v>
      </c>
      <c r="B27" s="509">
        <v>1556.26</v>
      </c>
      <c r="C27" s="509">
        <v>1556.26</v>
      </c>
      <c r="D27" s="509">
        <v>0</v>
      </c>
      <c r="E27" s="509">
        <v>0</v>
      </c>
      <c r="F27" s="509">
        <v>0</v>
      </c>
      <c r="G27" s="509">
        <v>0</v>
      </c>
      <c r="H27" s="509">
        <v>0</v>
      </c>
      <c r="I27" s="510">
        <f>B27</f>
        <v>1556.26</v>
      </c>
    </row>
    <row r="28" spans="1:9" x14ac:dyDescent="0.25">
      <c r="A28" s="512" t="s">
        <v>83</v>
      </c>
      <c r="B28" s="514">
        <v>0</v>
      </c>
      <c r="C28" s="514">
        <v>0</v>
      </c>
      <c r="D28" s="514">
        <v>0</v>
      </c>
      <c r="E28" s="514">
        <v>0</v>
      </c>
      <c r="F28" s="514">
        <v>0</v>
      </c>
      <c r="G28" s="514">
        <v>0</v>
      </c>
      <c r="H28" s="513">
        <v>0</v>
      </c>
      <c r="I28" s="510">
        <f t="shared" ref="I28:I30" si="8">B28</f>
        <v>0</v>
      </c>
    </row>
    <row r="29" spans="1:9" x14ac:dyDescent="0.25">
      <c r="A29" s="512" t="s">
        <v>87</v>
      </c>
      <c r="B29" s="516">
        <v>1556.26</v>
      </c>
      <c r="C29" s="516">
        <v>1556.26</v>
      </c>
      <c r="D29" s="516">
        <v>0</v>
      </c>
      <c r="E29" s="516">
        <v>0</v>
      </c>
      <c r="F29" s="516">
        <v>0</v>
      </c>
      <c r="G29" s="516">
        <v>0</v>
      </c>
      <c r="H29" s="517">
        <v>0</v>
      </c>
      <c r="I29" s="510">
        <f t="shared" si="8"/>
        <v>1556.26</v>
      </c>
    </row>
    <row r="30" spans="1:9" x14ac:dyDescent="0.25">
      <c r="A30" s="508" t="s">
        <v>387</v>
      </c>
      <c r="B30" s="518">
        <f>B27+B28-B29</f>
        <v>0</v>
      </c>
      <c r="C30" s="518">
        <f>C27+C28-C29</f>
        <v>0</v>
      </c>
      <c r="D30" s="518">
        <v>0</v>
      </c>
      <c r="E30" s="518">
        <v>0</v>
      </c>
      <c r="F30" s="518">
        <v>0</v>
      </c>
      <c r="G30" s="518">
        <v>0</v>
      </c>
      <c r="H30" s="518">
        <v>0</v>
      </c>
      <c r="I30" s="510">
        <f t="shared" si="8"/>
        <v>0</v>
      </c>
    </row>
    <row r="31" spans="1:9" x14ac:dyDescent="0.25">
      <c r="A31" s="1088" t="s">
        <v>61</v>
      </c>
      <c r="B31" s="1101"/>
      <c r="C31" s="1101"/>
      <c r="D31" s="1101"/>
      <c r="E31" s="1101"/>
      <c r="F31" s="1101"/>
      <c r="G31" s="1101"/>
      <c r="H31" s="1101"/>
      <c r="I31" s="1090"/>
    </row>
    <row r="32" spans="1:9" x14ac:dyDescent="0.25">
      <c r="A32" s="519" t="s">
        <v>386</v>
      </c>
      <c r="B32" s="520">
        <f t="shared" ref="B32:I32" si="9">B7-B17-B27</f>
        <v>1631996650.3100002</v>
      </c>
      <c r="C32" s="520">
        <f t="shared" si="9"/>
        <v>28624265.579999998</v>
      </c>
      <c r="D32" s="520">
        <f t="shared" si="9"/>
        <v>12451453.620000001</v>
      </c>
      <c r="E32" s="520">
        <f t="shared" si="9"/>
        <v>428029.20000000112</v>
      </c>
      <c r="F32" s="520">
        <f t="shared" si="9"/>
        <v>0</v>
      </c>
      <c r="G32" s="520">
        <f t="shared" si="9"/>
        <v>0</v>
      </c>
      <c r="H32" s="520">
        <f t="shared" si="9"/>
        <v>7849109.6100000003</v>
      </c>
      <c r="I32" s="521">
        <f t="shared" si="9"/>
        <v>1652725242.74</v>
      </c>
    </row>
    <row r="33" spans="1:9" ht="15.75" thickBot="1" x14ac:dyDescent="0.3">
      <c r="A33" s="522" t="s">
        <v>387</v>
      </c>
      <c r="B33" s="523">
        <f>B15-B25-B30</f>
        <v>1701316940.28</v>
      </c>
      <c r="C33" s="523">
        <f t="shared" ref="C33:I33" si="10">C15-C25-C30</f>
        <v>28485261.75</v>
      </c>
      <c r="D33" s="523">
        <f t="shared" si="10"/>
        <v>12160348.880000003</v>
      </c>
      <c r="E33" s="523">
        <f t="shared" si="10"/>
        <v>246785.36000000127</v>
      </c>
      <c r="F33" s="523">
        <f t="shared" si="10"/>
        <v>0</v>
      </c>
      <c r="G33" s="523">
        <f t="shared" si="10"/>
        <v>0</v>
      </c>
      <c r="H33" s="523">
        <f t="shared" si="10"/>
        <v>28815422.890000001</v>
      </c>
      <c r="I33" s="524">
        <f t="shared" si="10"/>
        <v>1742539497.4099998</v>
      </c>
    </row>
    <row r="34" spans="1:9" x14ac:dyDescent="0.25">
      <c r="A34" s="856"/>
      <c r="B34" s="525"/>
      <c r="C34" s="525"/>
      <c r="D34" s="525"/>
      <c r="E34" s="525"/>
      <c r="F34" s="525"/>
      <c r="G34" s="525"/>
      <c r="H34" s="525"/>
      <c r="I34" s="525"/>
    </row>
    <row r="35" spans="1:9" x14ac:dyDescent="0.25">
      <c r="A35" s="1" t="s">
        <v>577</v>
      </c>
      <c r="B35" s="1"/>
    </row>
    <row r="36" spans="1:9" ht="15.75" thickBot="1" x14ac:dyDescent="0.3">
      <c r="A36" s="854"/>
      <c r="B36" s="854"/>
    </row>
    <row r="37" spans="1:9" ht="63.75" customHeight="1" x14ac:dyDescent="0.2">
      <c r="A37" s="1107" t="s">
        <v>484</v>
      </c>
      <c r="B37" s="1108"/>
      <c r="C37" s="873" t="s">
        <v>489</v>
      </c>
    </row>
    <row r="38" spans="1:9" x14ac:dyDescent="0.25">
      <c r="A38" s="945" t="s">
        <v>49</v>
      </c>
      <c r="B38" s="946"/>
      <c r="C38" s="947"/>
    </row>
    <row r="39" spans="1:9" x14ac:dyDescent="0.25">
      <c r="A39" s="1098" t="s">
        <v>386</v>
      </c>
      <c r="B39" s="1099"/>
      <c r="C39" s="526">
        <v>478360.67</v>
      </c>
    </row>
    <row r="40" spans="1:9" x14ac:dyDescent="0.25">
      <c r="A40" s="945" t="s">
        <v>50</v>
      </c>
      <c r="B40" s="1106"/>
      <c r="C40" s="527">
        <v>0</v>
      </c>
    </row>
    <row r="41" spans="1:9" x14ac:dyDescent="0.25">
      <c r="A41" s="1103" t="s">
        <v>51</v>
      </c>
      <c r="B41" s="1104"/>
      <c r="C41" s="528">
        <v>0</v>
      </c>
    </row>
    <row r="42" spans="1:9" x14ac:dyDescent="0.25">
      <c r="A42" s="1103" t="s">
        <v>52</v>
      </c>
      <c r="B42" s="1104"/>
      <c r="C42" s="528">
        <v>0</v>
      </c>
    </row>
    <row r="43" spans="1:9" x14ac:dyDescent="0.25">
      <c r="A43" s="945" t="s">
        <v>53</v>
      </c>
      <c r="B43" s="1106"/>
      <c r="C43" s="527">
        <v>0</v>
      </c>
    </row>
    <row r="44" spans="1:9" x14ac:dyDescent="0.25">
      <c r="A44" s="1103" t="s">
        <v>54</v>
      </c>
      <c r="B44" s="1104"/>
      <c r="C44" s="528">
        <v>0</v>
      </c>
    </row>
    <row r="45" spans="1:9" x14ac:dyDescent="0.25">
      <c r="A45" s="1103" t="s">
        <v>52</v>
      </c>
      <c r="B45" s="1104"/>
      <c r="C45" s="528">
        <v>0</v>
      </c>
    </row>
    <row r="46" spans="1:9" x14ac:dyDescent="0.25">
      <c r="A46" s="1109" t="s">
        <v>387</v>
      </c>
      <c r="B46" s="1110"/>
      <c r="C46" s="527">
        <v>478360.67</v>
      </c>
    </row>
    <row r="47" spans="1:9" x14ac:dyDescent="0.25">
      <c r="A47" s="945" t="s">
        <v>485</v>
      </c>
      <c r="B47" s="946"/>
      <c r="C47" s="947"/>
    </row>
    <row r="48" spans="1:9" x14ac:dyDescent="0.25">
      <c r="A48" s="1098" t="s">
        <v>386</v>
      </c>
      <c r="B48" s="1099"/>
      <c r="C48" s="526">
        <v>478360.67</v>
      </c>
    </row>
    <row r="49" spans="1:3" x14ac:dyDescent="0.25">
      <c r="A49" s="945" t="s">
        <v>50</v>
      </c>
      <c r="B49" s="1106"/>
      <c r="C49" s="527">
        <v>0</v>
      </c>
    </row>
    <row r="50" spans="1:3" x14ac:dyDescent="0.25">
      <c r="A50" s="1103" t="s">
        <v>59</v>
      </c>
      <c r="B50" s="1104"/>
      <c r="C50" s="528">
        <v>0</v>
      </c>
    </row>
    <row r="51" spans="1:3" x14ac:dyDescent="0.25">
      <c r="A51" s="1103" t="s">
        <v>52</v>
      </c>
      <c r="B51" s="1104"/>
      <c r="C51" s="529">
        <v>0</v>
      </c>
    </row>
    <row r="52" spans="1:3" x14ac:dyDescent="0.25">
      <c r="A52" s="945" t="s">
        <v>53</v>
      </c>
      <c r="B52" s="1106"/>
      <c r="C52" s="527">
        <v>0</v>
      </c>
    </row>
    <row r="53" spans="1:3" x14ac:dyDescent="0.25">
      <c r="A53" s="1103" t="s">
        <v>54</v>
      </c>
      <c r="B53" s="1104"/>
      <c r="C53" s="528">
        <v>0</v>
      </c>
    </row>
    <row r="54" spans="1:3" x14ac:dyDescent="0.25">
      <c r="A54" s="1086" t="s">
        <v>52</v>
      </c>
      <c r="B54" s="1087"/>
      <c r="C54" s="530">
        <v>0</v>
      </c>
    </row>
    <row r="55" spans="1:3" x14ac:dyDescent="0.25">
      <c r="A55" s="1125" t="s">
        <v>387</v>
      </c>
      <c r="B55" s="1090"/>
      <c r="C55" s="531">
        <v>478360.67</v>
      </c>
    </row>
    <row r="56" spans="1:3" x14ac:dyDescent="0.25">
      <c r="A56" s="948" t="s">
        <v>494</v>
      </c>
      <c r="B56" s="949"/>
      <c r="C56" s="947"/>
    </row>
    <row r="57" spans="1:3" x14ac:dyDescent="0.25">
      <c r="A57" s="1098" t="s">
        <v>386</v>
      </c>
      <c r="B57" s="1099"/>
      <c r="C57" s="526"/>
    </row>
    <row r="58" spans="1:3" x14ac:dyDescent="0.25">
      <c r="A58" s="1103" t="s">
        <v>83</v>
      </c>
      <c r="B58" s="1104"/>
      <c r="C58" s="528">
        <v>0</v>
      </c>
    </row>
    <row r="59" spans="1:3" x14ac:dyDescent="0.25">
      <c r="A59" s="1103" t="s">
        <v>87</v>
      </c>
      <c r="B59" s="1104"/>
      <c r="C59" s="528">
        <v>0</v>
      </c>
    </row>
    <row r="60" spans="1:3" x14ac:dyDescent="0.25">
      <c r="A60" s="1125" t="s">
        <v>387</v>
      </c>
      <c r="B60" s="1090"/>
      <c r="C60" s="532">
        <f>C57+C58-C59</f>
        <v>0</v>
      </c>
    </row>
    <row r="61" spans="1:3" x14ac:dyDescent="0.25">
      <c r="A61" s="945" t="s">
        <v>61</v>
      </c>
      <c r="B61" s="946"/>
      <c r="C61" s="947"/>
    </row>
    <row r="62" spans="1:3" x14ac:dyDescent="0.25">
      <c r="A62" s="1124" t="s">
        <v>386</v>
      </c>
      <c r="B62" s="1099"/>
      <c r="C62" s="526">
        <f>C39-C48-C57</f>
        <v>0</v>
      </c>
    </row>
    <row r="63" spans="1:3" ht="15.75" thickBot="1" x14ac:dyDescent="0.3">
      <c r="A63" s="1132" t="s">
        <v>387</v>
      </c>
      <c r="B63" s="1133"/>
      <c r="C63" s="533">
        <f>C46-C55-C60</f>
        <v>0</v>
      </c>
    </row>
    <row r="66" spans="1:5" x14ac:dyDescent="0.25">
      <c r="A66" s="1126" t="s">
        <v>576</v>
      </c>
      <c r="B66" s="1127"/>
      <c r="C66" s="1127"/>
      <c r="D66" s="1127"/>
      <c r="E66" s="1127"/>
    </row>
    <row r="67" spans="1:5" ht="15.75" thickBot="1" x14ac:dyDescent="0.25">
      <c r="A67" s="534"/>
      <c r="B67" s="535"/>
      <c r="C67" s="535"/>
      <c r="D67" s="535"/>
      <c r="E67" s="535"/>
    </row>
    <row r="68" spans="1:5" ht="210.75" thickBot="1" x14ac:dyDescent="0.25">
      <c r="A68" s="536" t="s">
        <v>159</v>
      </c>
      <c r="B68" s="537" t="s">
        <v>496</v>
      </c>
      <c r="C68" s="537" t="s">
        <v>497</v>
      </c>
      <c r="D68" s="537" t="s">
        <v>498</v>
      </c>
      <c r="E68" s="538" t="s">
        <v>461</v>
      </c>
    </row>
    <row r="69" spans="1:5" ht="15.75" thickBot="1" x14ac:dyDescent="0.25">
      <c r="A69" s="539" t="s">
        <v>49</v>
      </c>
      <c r="B69" s="540"/>
      <c r="C69" s="540"/>
      <c r="D69" s="540"/>
      <c r="E69" s="541"/>
    </row>
    <row r="70" spans="1:5" ht="30" x14ac:dyDescent="0.2">
      <c r="A70" s="542" t="s">
        <v>682</v>
      </c>
      <c r="B70" s="543"/>
      <c r="C70" s="543"/>
      <c r="D70" s="543"/>
      <c r="E70" s="544">
        <f>B70+C70+D70</f>
        <v>0</v>
      </c>
    </row>
    <row r="71" spans="1:5" x14ac:dyDescent="0.2">
      <c r="A71" s="545" t="s">
        <v>83</v>
      </c>
      <c r="B71" s="546">
        <f>SUM(B72:B73)</f>
        <v>0</v>
      </c>
      <c r="C71" s="546">
        <f>SUM(C72:C73)</f>
        <v>0</v>
      </c>
      <c r="D71" s="546">
        <f>SUM(D72:D73)</f>
        <v>0</v>
      </c>
      <c r="E71" s="547">
        <f>SUM(E72:E73)</f>
        <v>0</v>
      </c>
    </row>
    <row r="72" spans="1:5" x14ac:dyDescent="0.2">
      <c r="A72" s="548" t="s">
        <v>467</v>
      </c>
      <c r="B72" s="549">
        <v>0</v>
      </c>
      <c r="C72" s="549">
        <v>0</v>
      </c>
      <c r="D72" s="549">
        <v>0</v>
      </c>
      <c r="E72" s="550">
        <f>B72+C72+D72</f>
        <v>0</v>
      </c>
    </row>
    <row r="73" spans="1:5" x14ac:dyDescent="0.2">
      <c r="A73" s="548" t="s">
        <v>499</v>
      </c>
      <c r="B73" s="549">
        <v>0</v>
      </c>
      <c r="C73" s="549">
        <v>0</v>
      </c>
      <c r="D73" s="549">
        <v>0</v>
      </c>
      <c r="E73" s="550">
        <f>B73+C73+D73</f>
        <v>0</v>
      </c>
    </row>
    <row r="74" spans="1:5" x14ac:dyDescent="0.2">
      <c r="A74" s="545" t="s">
        <v>87</v>
      </c>
      <c r="B74" s="546">
        <f>SUM(B75:B77)</f>
        <v>0</v>
      </c>
      <c r="C74" s="546">
        <f>SUM(C75:C77)</f>
        <v>0</v>
      </c>
      <c r="D74" s="546">
        <f>SUM(D75:D77)</f>
        <v>0</v>
      </c>
      <c r="E74" s="547">
        <f>SUM(E75:E77)</f>
        <v>0</v>
      </c>
    </row>
    <row r="75" spans="1:5" x14ac:dyDescent="0.2">
      <c r="A75" s="548" t="s">
        <v>468</v>
      </c>
      <c r="B75" s="549">
        <v>0</v>
      </c>
      <c r="C75" s="549">
        <v>0</v>
      </c>
      <c r="D75" s="549">
        <v>0</v>
      </c>
      <c r="E75" s="550">
        <f>B75+C75+D75</f>
        <v>0</v>
      </c>
    </row>
    <row r="76" spans="1:5" x14ac:dyDescent="0.2">
      <c r="A76" s="548" t="s">
        <v>469</v>
      </c>
      <c r="B76" s="549">
        <v>0</v>
      </c>
      <c r="C76" s="549">
        <v>0</v>
      </c>
      <c r="D76" s="549">
        <v>0</v>
      </c>
      <c r="E76" s="550">
        <f>B76+C76+D76</f>
        <v>0</v>
      </c>
    </row>
    <row r="77" spans="1:5" x14ac:dyDescent="0.2">
      <c r="A77" s="551" t="s">
        <v>500</v>
      </c>
      <c r="B77" s="549">
        <v>0</v>
      </c>
      <c r="C77" s="549">
        <v>0</v>
      </c>
      <c r="D77" s="549">
        <v>0</v>
      </c>
      <c r="E77" s="550">
        <f>B77+C77+D77</f>
        <v>0</v>
      </c>
    </row>
    <row r="78" spans="1:5" ht="30.75" thickBot="1" x14ac:dyDescent="0.25">
      <c r="A78" s="552" t="s">
        <v>669</v>
      </c>
      <c r="B78" s="553">
        <f>B70+B71-B74</f>
        <v>0</v>
      </c>
      <c r="C78" s="553">
        <f>C70+C71-C74</f>
        <v>0</v>
      </c>
      <c r="D78" s="553">
        <f>D70+D71-D74</f>
        <v>0</v>
      </c>
      <c r="E78" s="554">
        <f>E70+E71-E74</f>
        <v>0</v>
      </c>
    </row>
    <row r="79" spans="1:5" ht="15.75" thickBot="1" x14ac:dyDescent="0.25">
      <c r="A79" s="555" t="s">
        <v>470</v>
      </c>
      <c r="B79" s="535"/>
      <c r="C79" s="535"/>
      <c r="D79" s="535"/>
      <c r="E79" s="556"/>
    </row>
    <row r="80" spans="1:5" x14ac:dyDescent="0.2">
      <c r="A80" s="542" t="s">
        <v>670</v>
      </c>
      <c r="B80" s="543"/>
      <c r="C80" s="543"/>
      <c r="D80" s="543"/>
      <c r="E80" s="544">
        <f>B80+C80+D80</f>
        <v>0</v>
      </c>
    </row>
    <row r="81" spans="1:5" x14ac:dyDescent="0.2">
      <c r="A81" s="545" t="s">
        <v>83</v>
      </c>
      <c r="B81" s="546">
        <v>0</v>
      </c>
      <c r="C81" s="546">
        <v>0</v>
      </c>
      <c r="D81" s="546">
        <v>0</v>
      </c>
      <c r="E81" s="547">
        <f>SUM(B81:D81)</f>
        <v>0</v>
      </c>
    </row>
    <row r="82" spans="1:5" x14ac:dyDescent="0.2">
      <c r="A82" s="545" t="s">
        <v>87</v>
      </c>
      <c r="B82" s="546">
        <v>0</v>
      </c>
      <c r="C82" s="546">
        <v>0</v>
      </c>
      <c r="D82" s="546">
        <v>0</v>
      </c>
      <c r="E82" s="547">
        <f>SUM(B82:D82)</f>
        <v>0</v>
      </c>
    </row>
    <row r="83" spans="1:5" ht="15.75" thickBot="1" x14ac:dyDescent="0.25">
      <c r="A83" s="552" t="s">
        <v>671</v>
      </c>
      <c r="B83" s="553">
        <f>B80+B81-B82</f>
        <v>0</v>
      </c>
      <c r="C83" s="553">
        <f>C80+C81-C82</f>
        <v>0</v>
      </c>
      <c r="D83" s="553">
        <f>D80+D81-D82</f>
        <v>0</v>
      </c>
      <c r="E83" s="554">
        <f>E80+E81-E82</f>
        <v>0</v>
      </c>
    </row>
    <row r="84" spans="1:5" ht="15.75" thickBot="1" x14ac:dyDescent="0.25">
      <c r="A84" s="987" t="s">
        <v>61</v>
      </c>
      <c r="B84" s="988"/>
      <c r="C84" s="988"/>
      <c r="D84" s="988"/>
      <c r="E84" s="989"/>
    </row>
    <row r="85" spans="1:5" x14ac:dyDescent="0.25">
      <c r="A85" s="557" t="s">
        <v>386</v>
      </c>
      <c r="B85" s="558">
        <f>B70-B80</f>
        <v>0</v>
      </c>
      <c r="C85" s="558">
        <f>C70-C80</f>
        <v>0</v>
      </c>
      <c r="D85" s="558">
        <f>D70-D80</f>
        <v>0</v>
      </c>
      <c r="E85" s="558">
        <f>E70-E80</f>
        <v>0</v>
      </c>
    </row>
    <row r="86" spans="1:5" ht="15.75" thickBot="1" x14ac:dyDescent="0.3">
      <c r="A86" s="559" t="s">
        <v>387</v>
      </c>
      <c r="B86" s="560">
        <f>B78-B83</f>
        <v>0</v>
      </c>
      <c r="C86" s="560">
        <f>C78-C83</f>
        <v>0</v>
      </c>
      <c r="D86" s="560">
        <f>D78-D83</f>
        <v>0</v>
      </c>
      <c r="E86" s="560">
        <f>E78-E83</f>
        <v>0</v>
      </c>
    </row>
    <row r="89" spans="1:5" ht="48" customHeight="1" x14ac:dyDescent="0.25">
      <c r="A89" s="971" t="s">
        <v>575</v>
      </c>
      <c r="B89" s="971"/>
      <c r="C89" s="971"/>
      <c r="D89" s="971"/>
    </row>
    <row r="90" spans="1:5" ht="15.75" thickBot="1" x14ac:dyDescent="0.3">
      <c r="A90" s="1105"/>
      <c r="B90" s="971"/>
      <c r="C90" s="971"/>
    </row>
    <row r="91" spans="1:5" ht="30" x14ac:dyDescent="0.25">
      <c r="A91" s="561" t="s">
        <v>33</v>
      </c>
      <c r="B91" s="562" t="s">
        <v>386</v>
      </c>
      <c r="C91" s="562" t="s">
        <v>387</v>
      </c>
      <c r="D91" s="563" t="s">
        <v>298</v>
      </c>
    </row>
    <row r="92" spans="1:5" x14ac:dyDescent="0.25">
      <c r="A92" s="564" t="s">
        <v>501</v>
      </c>
      <c r="B92" s="514">
        <v>0</v>
      </c>
      <c r="C92" s="514">
        <v>0</v>
      </c>
      <c r="D92" s="515"/>
    </row>
    <row r="93" spans="1:5" x14ac:dyDescent="0.25">
      <c r="A93" s="565" t="s">
        <v>219</v>
      </c>
      <c r="B93" s="566"/>
      <c r="C93" s="566"/>
      <c r="D93" s="567"/>
    </row>
    <row r="94" spans="1:5" ht="15.75" thickBot="1" x14ac:dyDescent="0.3">
      <c r="A94" s="568" t="s">
        <v>154</v>
      </c>
      <c r="B94" s="569">
        <v>0</v>
      </c>
      <c r="C94" s="570">
        <v>0</v>
      </c>
      <c r="D94" s="571"/>
    </row>
    <row r="97" spans="1:9" x14ac:dyDescent="0.25">
      <c r="A97" s="971" t="s">
        <v>574</v>
      </c>
      <c r="B97" s="1114"/>
      <c r="C97" s="1114"/>
      <c r="D97" s="972"/>
      <c r="E97" s="972"/>
      <c r="F97" s="972"/>
      <c r="G97" s="972"/>
    </row>
    <row r="98" spans="1:9" ht="15.75" thickBot="1" x14ac:dyDescent="0.3">
      <c r="A98" s="1105"/>
      <c r="B98" s="971"/>
      <c r="C98" s="971"/>
    </row>
    <row r="99" spans="1:9" ht="13.5" customHeight="1" x14ac:dyDescent="0.25">
      <c r="A99" s="1248"/>
      <c r="B99" s="1117" t="s">
        <v>502</v>
      </c>
      <c r="C99" s="1118"/>
      <c r="D99" s="1118"/>
      <c r="E99" s="1118"/>
      <c r="F99" s="1119"/>
      <c r="G99" s="1117" t="s">
        <v>503</v>
      </c>
      <c r="H99" s="1118"/>
      <c r="I99" s="1119"/>
    </row>
    <row r="100" spans="1:9" ht="60" x14ac:dyDescent="0.25">
      <c r="A100" s="1249"/>
      <c r="B100" s="572" t="s">
        <v>277</v>
      </c>
      <c r="C100" s="573" t="s">
        <v>557</v>
      </c>
      <c r="D100" s="573" t="s">
        <v>337</v>
      </c>
      <c r="E100" s="573" t="s">
        <v>205</v>
      </c>
      <c r="F100" s="574" t="s">
        <v>607</v>
      </c>
      <c r="G100" s="575" t="s">
        <v>96</v>
      </c>
      <c r="H100" s="576" t="s">
        <v>597</v>
      </c>
      <c r="I100" s="577" t="s">
        <v>55</v>
      </c>
    </row>
    <row r="101" spans="1:9" x14ac:dyDescent="0.25">
      <c r="A101" s="578" t="s">
        <v>386</v>
      </c>
      <c r="B101" s="579">
        <v>0</v>
      </c>
      <c r="C101" s="518">
        <v>1556.26</v>
      </c>
      <c r="D101" s="518">
        <v>0</v>
      </c>
      <c r="E101" s="580">
        <v>0</v>
      </c>
      <c r="F101" s="581">
        <v>0</v>
      </c>
      <c r="G101" s="582">
        <v>0</v>
      </c>
      <c r="H101" s="518">
        <v>0</v>
      </c>
      <c r="I101" s="583">
        <v>0</v>
      </c>
    </row>
    <row r="102" spans="1:9" ht="60" x14ac:dyDescent="0.25">
      <c r="A102" s="584" t="s">
        <v>611</v>
      </c>
      <c r="B102" s="585">
        <v>0</v>
      </c>
      <c r="C102" s="586">
        <v>0</v>
      </c>
      <c r="D102" s="587">
        <v>0</v>
      </c>
      <c r="E102" s="580">
        <v>0</v>
      </c>
      <c r="F102" s="581">
        <v>0</v>
      </c>
      <c r="G102" s="582">
        <v>0</v>
      </c>
      <c r="H102" s="587">
        <v>0</v>
      </c>
      <c r="I102" s="588">
        <v>0</v>
      </c>
    </row>
    <row r="103" spans="1:9" ht="60.75" thickBot="1" x14ac:dyDescent="0.3">
      <c r="A103" s="589" t="s">
        <v>612</v>
      </c>
      <c r="B103" s="590">
        <v>0</v>
      </c>
      <c r="C103" s="591">
        <v>1556.26</v>
      </c>
      <c r="D103" s="591">
        <v>0</v>
      </c>
      <c r="E103" s="592">
        <v>0</v>
      </c>
      <c r="F103" s="593">
        <v>0</v>
      </c>
      <c r="G103" s="594">
        <v>0</v>
      </c>
      <c r="H103" s="591">
        <v>0</v>
      </c>
      <c r="I103" s="595">
        <v>0</v>
      </c>
    </row>
    <row r="104" spans="1:9" ht="15.75" thickBot="1" x14ac:dyDescent="0.3">
      <c r="A104" s="596" t="s">
        <v>387</v>
      </c>
      <c r="B104" s="597">
        <f t="shared" ref="B104:I104" si="11">B101+B102-B103</f>
        <v>0</v>
      </c>
      <c r="C104" s="598">
        <f t="shared" si="11"/>
        <v>0</v>
      </c>
      <c r="D104" s="598">
        <f t="shared" si="11"/>
        <v>0</v>
      </c>
      <c r="E104" s="599">
        <f t="shared" si="11"/>
        <v>0</v>
      </c>
      <c r="F104" s="600">
        <f t="shared" si="11"/>
        <v>0</v>
      </c>
      <c r="G104" s="601">
        <f t="shared" si="11"/>
        <v>0</v>
      </c>
      <c r="H104" s="599">
        <f t="shared" si="11"/>
        <v>0</v>
      </c>
      <c r="I104" s="600">
        <f t="shared" si="11"/>
        <v>0</v>
      </c>
    </row>
    <row r="107" spans="1:9" x14ac:dyDescent="0.25">
      <c r="A107" s="971" t="s">
        <v>573</v>
      </c>
      <c r="B107" s="1114"/>
      <c r="C107" s="1114"/>
    </row>
    <row r="108" spans="1:9" ht="15.75" thickBot="1" x14ac:dyDescent="0.3">
      <c r="A108" s="1105"/>
      <c r="B108" s="971"/>
      <c r="C108" s="971"/>
    </row>
    <row r="109" spans="1:9" ht="30" x14ac:dyDescent="0.25">
      <c r="A109" s="602" t="s">
        <v>33</v>
      </c>
      <c r="B109" s="562" t="s">
        <v>386</v>
      </c>
      <c r="C109" s="563" t="s">
        <v>387</v>
      </c>
    </row>
    <row r="110" spans="1:9" ht="45.75" thickBot="1" x14ac:dyDescent="0.3">
      <c r="A110" s="603" t="s">
        <v>504</v>
      </c>
      <c r="B110" s="604">
        <v>13607367.74</v>
      </c>
      <c r="C110" s="605">
        <v>13235857.189999999</v>
      </c>
    </row>
    <row r="114" spans="1:4" ht="50.25" customHeight="1" x14ac:dyDescent="0.25">
      <c r="A114" s="971" t="s">
        <v>587</v>
      </c>
      <c r="B114" s="1114"/>
      <c r="C114" s="1114"/>
      <c r="D114" s="972"/>
    </row>
    <row r="115" spans="1:4" ht="15.75" thickBot="1" x14ac:dyDescent="0.3">
      <c r="A115" s="1105"/>
      <c r="B115" s="971"/>
      <c r="C115" s="971"/>
    </row>
    <row r="116" spans="1:4" ht="30" x14ac:dyDescent="0.25">
      <c r="A116" s="1115" t="s">
        <v>159</v>
      </c>
      <c r="B116" s="1116"/>
      <c r="C116" s="562" t="s">
        <v>386</v>
      </c>
      <c r="D116" s="563" t="s">
        <v>387</v>
      </c>
    </row>
    <row r="117" spans="1:4" ht="93" customHeight="1" x14ac:dyDescent="0.25">
      <c r="A117" s="1122" t="s">
        <v>505</v>
      </c>
      <c r="B117" s="1123"/>
      <c r="C117" s="514">
        <f>SUM(C119:C123)</f>
        <v>0</v>
      </c>
      <c r="D117" s="515">
        <f>SUM(D119:D123)</f>
        <v>0</v>
      </c>
    </row>
    <row r="118" spans="1:4" x14ac:dyDescent="0.25">
      <c r="A118" s="1257" t="s">
        <v>219</v>
      </c>
      <c r="B118" s="1258"/>
      <c r="C118" s="516"/>
      <c r="D118" s="606"/>
    </row>
    <row r="119" spans="1:4" x14ac:dyDescent="0.25">
      <c r="A119" s="1120" t="s">
        <v>28</v>
      </c>
      <c r="B119" s="1121"/>
      <c r="C119" s="607">
        <v>0</v>
      </c>
      <c r="D119" s="608">
        <v>0</v>
      </c>
    </row>
    <row r="120" spans="1:4" x14ac:dyDescent="0.25">
      <c r="A120" s="1246" t="s">
        <v>490</v>
      </c>
      <c r="B120" s="1247"/>
      <c r="C120" s="514">
        <v>0</v>
      </c>
      <c r="D120" s="515">
        <v>0</v>
      </c>
    </row>
    <row r="121" spans="1:4" x14ac:dyDescent="0.25">
      <c r="A121" s="1246" t="s">
        <v>283</v>
      </c>
      <c r="B121" s="1247"/>
      <c r="C121" s="514">
        <v>0</v>
      </c>
      <c r="D121" s="515">
        <v>0</v>
      </c>
    </row>
    <row r="122" spans="1:4" x14ac:dyDescent="0.25">
      <c r="A122" s="1246" t="s">
        <v>286</v>
      </c>
      <c r="B122" s="1247"/>
      <c r="C122" s="514">
        <v>0</v>
      </c>
      <c r="D122" s="515">
        <v>0</v>
      </c>
    </row>
    <row r="123" spans="1:4" ht="15.75" thickBot="1" x14ac:dyDescent="0.3">
      <c r="A123" s="1252" t="s">
        <v>287</v>
      </c>
      <c r="B123" s="1253"/>
      <c r="C123" s="609">
        <v>0</v>
      </c>
      <c r="D123" s="610">
        <v>0</v>
      </c>
    </row>
    <row r="141" spans="1:9" x14ac:dyDescent="0.2">
      <c r="A141" s="982" t="s">
        <v>558</v>
      </c>
      <c r="B141" s="983"/>
      <c r="C141" s="983"/>
      <c r="D141" s="983"/>
      <c r="E141" s="983"/>
      <c r="F141" s="983"/>
      <c r="G141" s="983"/>
      <c r="H141" s="983"/>
      <c r="I141" s="983"/>
    </row>
    <row r="142" spans="1:9" ht="15.75" thickBot="1" x14ac:dyDescent="0.25">
      <c r="B142" s="611"/>
      <c r="C142" s="611"/>
      <c r="D142" s="611"/>
      <c r="E142" s="611" t="s">
        <v>60</v>
      </c>
      <c r="F142" s="612"/>
      <c r="G142" s="612"/>
      <c r="H142" s="612"/>
      <c r="I142" s="612"/>
    </row>
    <row r="143" spans="1:9" ht="109.15" customHeight="1" thickBot="1" x14ac:dyDescent="0.25">
      <c r="A143" s="1093"/>
      <c r="B143" s="1094"/>
      <c r="C143" s="613" t="s">
        <v>506</v>
      </c>
      <c r="D143" s="614" t="s">
        <v>93</v>
      </c>
      <c r="E143" s="613" t="s">
        <v>571</v>
      </c>
      <c r="F143" s="615" t="s">
        <v>572</v>
      </c>
      <c r="G143" s="613" t="s">
        <v>598</v>
      </c>
      <c r="H143" s="616" t="s">
        <v>905</v>
      </c>
      <c r="I143" s="879" t="s">
        <v>906</v>
      </c>
    </row>
    <row r="144" spans="1:9" x14ac:dyDescent="0.2">
      <c r="A144" s="1096" t="s">
        <v>387</v>
      </c>
      <c r="B144" s="1097"/>
      <c r="C144" s="617"/>
      <c r="D144" s="618"/>
      <c r="E144" s="617"/>
      <c r="F144" s="618"/>
      <c r="G144" s="617"/>
      <c r="H144" s="617"/>
      <c r="I144" s="619"/>
    </row>
    <row r="145" spans="1:9" x14ac:dyDescent="0.2">
      <c r="A145" s="620"/>
      <c r="B145" s="621" t="s">
        <v>94</v>
      </c>
      <c r="C145" s="622"/>
      <c r="D145" s="623"/>
      <c r="E145" s="622"/>
      <c r="F145" s="623"/>
      <c r="G145" s="622"/>
      <c r="H145" s="622"/>
      <c r="I145" s="624"/>
    </row>
    <row r="146" spans="1:9" x14ac:dyDescent="0.2">
      <c r="A146" s="582" t="s">
        <v>195</v>
      </c>
      <c r="B146" s="625"/>
      <c r="C146" s="626"/>
      <c r="D146" s="627"/>
      <c r="E146" s="628"/>
      <c r="F146" s="627"/>
      <c r="G146" s="628"/>
      <c r="H146" s="628"/>
      <c r="I146" s="581"/>
    </row>
    <row r="147" spans="1:9" x14ac:dyDescent="0.2">
      <c r="A147" s="582" t="s">
        <v>196</v>
      </c>
      <c r="B147" s="625"/>
      <c r="C147" s="626"/>
      <c r="D147" s="627"/>
      <c r="E147" s="628"/>
      <c r="F147" s="627"/>
      <c r="G147" s="628"/>
      <c r="H147" s="628"/>
      <c r="I147" s="581"/>
    </row>
    <row r="148" spans="1:9" ht="15.75" thickBot="1" x14ac:dyDescent="0.25">
      <c r="A148" s="629" t="s">
        <v>95</v>
      </c>
      <c r="B148" s="630"/>
      <c r="C148" s="631"/>
      <c r="D148" s="632"/>
      <c r="E148" s="633"/>
      <c r="F148" s="632"/>
      <c r="G148" s="633"/>
      <c r="H148" s="633"/>
      <c r="I148" s="634"/>
    </row>
    <row r="149" spans="1:9" ht="15.75" thickBot="1" x14ac:dyDescent="0.25">
      <c r="A149" s="635"/>
      <c r="B149" s="861" t="s">
        <v>334</v>
      </c>
      <c r="C149" s="636"/>
      <c r="D149" s="636"/>
      <c r="E149" s="636">
        <f>SUM(E146:E148)</f>
        <v>0</v>
      </c>
      <c r="F149" s="636">
        <f>SUM(F146:F148)</f>
        <v>0</v>
      </c>
      <c r="G149" s="636">
        <f>SUM(G146:G148)</f>
        <v>0</v>
      </c>
      <c r="H149" s="636"/>
      <c r="I149" s="636"/>
    </row>
    <row r="150" spans="1:9" ht="105.6" customHeight="1" thickBot="1" x14ac:dyDescent="0.25">
      <c r="A150" s="1093"/>
      <c r="B150" s="1095"/>
      <c r="C150" s="613" t="s">
        <v>506</v>
      </c>
      <c r="D150" s="614" t="s">
        <v>93</v>
      </c>
      <c r="E150" s="613" t="s">
        <v>571</v>
      </c>
      <c r="F150" s="615" t="s">
        <v>572</v>
      </c>
      <c r="G150" s="613" t="s">
        <v>598</v>
      </c>
      <c r="H150" s="613" t="s">
        <v>657</v>
      </c>
      <c r="I150" s="613" t="s">
        <v>599</v>
      </c>
    </row>
    <row r="151" spans="1:9" x14ac:dyDescent="0.2">
      <c r="A151" s="1096" t="s">
        <v>386</v>
      </c>
      <c r="B151" s="1251"/>
      <c r="C151" s="637"/>
      <c r="D151" s="638"/>
      <c r="E151" s="637"/>
      <c r="F151" s="638"/>
      <c r="G151" s="637"/>
      <c r="H151" s="637"/>
      <c r="I151" s="639"/>
    </row>
    <row r="152" spans="1:9" x14ac:dyDescent="0.2">
      <c r="A152" s="640"/>
      <c r="B152" s="641" t="s">
        <v>94</v>
      </c>
      <c r="C152" s="622"/>
      <c r="D152" s="623"/>
      <c r="E152" s="622"/>
      <c r="F152" s="623"/>
      <c r="G152" s="622"/>
      <c r="H152" s="622"/>
      <c r="I152" s="624"/>
    </row>
    <row r="153" spans="1:9" x14ac:dyDescent="0.2">
      <c r="A153" s="582" t="s">
        <v>195</v>
      </c>
      <c r="B153" s="625"/>
      <c r="C153" s="626"/>
      <c r="D153" s="627"/>
      <c r="E153" s="628"/>
      <c r="F153" s="627"/>
      <c r="G153" s="628"/>
      <c r="H153" s="628"/>
      <c r="I153" s="581"/>
    </row>
    <row r="154" spans="1:9" x14ac:dyDescent="0.2">
      <c r="A154" s="582" t="s">
        <v>196</v>
      </c>
      <c r="B154" s="625"/>
      <c r="C154" s="626"/>
      <c r="D154" s="627"/>
      <c r="E154" s="628"/>
      <c r="F154" s="627"/>
      <c r="G154" s="628"/>
      <c r="H154" s="628"/>
      <c r="I154" s="581"/>
    </row>
    <row r="155" spans="1:9" ht="15.75" thickBot="1" x14ac:dyDescent="0.25">
      <c r="A155" s="629" t="s">
        <v>95</v>
      </c>
      <c r="B155" s="630"/>
      <c r="C155" s="631"/>
      <c r="D155" s="632"/>
      <c r="E155" s="633"/>
      <c r="F155" s="632"/>
      <c r="G155" s="633"/>
      <c r="H155" s="633"/>
      <c r="I155" s="634"/>
    </row>
    <row r="156" spans="1:9" ht="15.75" thickBot="1" x14ac:dyDescent="0.25">
      <c r="A156" s="635"/>
      <c r="B156" s="861" t="s">
        <v>334</v>
      </c>
      <c r="C156" s="636"/>
      <c r="D156" s="642"/>
      <c r="E156" s="636">
        <f>SUM(E153:E155)</f>
        <v>0</v>
      </c>
      <c r="F156" s="636">
        <f>SUM(F153:F155)</f>
        <v>0</v>
      </c>
      <c r="G156" s="636">
        <f>SUM(G153:G155)</f>
        <v>0</v>
      </c>
      <c r="H156" s="636"/>
      <c r="I156" s="862"/>
    </row>
    <row r="159" spans="1:9" x14ac:dyDescent="0.2">
      <c r="A159" s="1079" t="s">
        <v>608</v>
      </c>
      <c r="B159" s="1128"/>
      <c r="C159" s="1128"/>
      <c r="D159" s="1128"/>
      <c r="E159" s="1128"/>
      <c r="F159" s="1128"/>
      <c r="G159" s="1128"/>
      <c r="H159" s="1128"/>
      <c r="I159" s="1128"/>
    </row>
    <row r="160" spans="1:9" ht="15.75" thickBot="1" x14ac:dyDescent="0.25">
      <c r="A160" s="643"/>
      <c r="B160" s="643"/>
      <c r="C160" s="643"/>
      <c r="D160" s="643"/>
      <c r="E160" s="643"/>
      <c r="F160" s="643"/>
      <c r="G160" s="643"/>
      <c r="H160" s="643"/>
      <c r="I160" s="643"/>
    </row>
    <row r="161" spans="1:9" ht="15.75" thickBot="1" x14ac:dyDescent="0.25">
      <c r="A161" s="1134" t="s">
        <v>465</v>
      </c>
      <c r="B161" s="1135"/>
      <c r="C161" s="1135"/>
      <c r="D161" s="1136"/>
      <c r="E161" s="1111" t="s">
        <v>386</v>
      </c>
      <c r="F161" s="1027" t="s">
        <v>466</v>
      </c>
      <c r="G161" s="1028"/>
      <c r="H161" s="1029"/>
      <c r="I161" s="985" t="s">
        <v>387</v>
      </c>
    </row>
    <row r="162" spans="1:9" ht="30.75" thickBot="1" x14ac:dyDescent="0.25">
      <c r="A162" s="1137"/>
      <c r="B162" s="1138"/>
      <c r="C162" s="1138"/>
      <c r="D162" s="1139"/>
      <c r="E162" s="1112"/>
      <c r="F162" s="644" t="s">
        <v>83</v>
      </c>
      <c r="G162" s="645" t="s">
        <v>508</v>
      </c>
      <c r="H162" s="644" t="s">
        <v>509</v>
      </c>
      <c r="I162" s="1113"/>
    </row>
    <row r="163" spans="1:9" x14ac:dyDescent="0.2">
      <c r="A163" s="646">
        <v>1</v>
      </c>
      <c r="B163" s="1129" t="s">
        <v>907</v>
      </c>
      <c r="C163" s="1130"/>
      <c r="D163" s="1131"/>
      <c r="E163" s="877">
        <v>0</v>
      </c>
      <c r="F163" s="647">
        <v>0</v>
      </c>
      <c r="G163" s="647">
        <v>0</v>
      </c>
      <c r="H163" s="647">
        <v>0</v>
      </c>
      <c r="I163" s="648">
        <f>E163+F163-G163-H163</f>
        <v>0</v>
      </c>
    </row>
    <row r="164" spans="1:9" x14ac:dyDescent="0.2">
      <c r="A164" s="649"/>
      <c r="B164" s="1168" t="s">
        <v>683</v>
      </c>
      <c r="C164" s="1169"/>
      <c r="D164" s="1170"/>
      <c r="E164" s="650">
        <v>0</v>
      </c>
      <c r="F164" s="651">
        <v>0</v>
      </c>
      <c r="G164" s="651">
        <v>0</v>
      </c>
      <c r="H164" s="651">
        <v>0</v>
      </c>
      <c r="I164" s="652">
        <f>E164+F164-G164-H164</f>
        <v>0</v>
      </c>
    </row>
    <row r="165" spans="1:9" x14ac:dyDescent="0.2">
      <c r="A165" s="653" t="s">
        <v>399</v>
      </c>
      <c r="B165" s="1165" t="s">
        <v>908</v>
      </c>
      <c r="C165" s="1166"/>
      <c r="D165" s="1167"/>
      <c r="E165" s="654">
        <v>170045359.56999999</v>
      </c>
      <c r="F165" s="655">
        <v>5821722.71</v>
      </c>
      <c r="G165" s="655">
        <v>644344.5</v>
      </c>
      <c r="H165" s="655">
        <v>0</v>
      </c>
      <c r="I165" s="656">
        <f>E165+F165-G165-H165</f>
        <v>175222737.78</v>
      </c>
    </row>
    <row r="166" spans="1:9" x14ac:dyDescent="0.2">
      <c r="A166" s="653"/>
      <c r="B166" s="1168" t="s">
        <v>684</v>
      </c>
      <c r="C166" s="1169"/>
      <c r="D166" s="1170"/>
      <c r="E166" s="657">
        <v>0</v>
      </c>
      <c r="F166" s="655">
        <v>0</v>
      </c>
      <c r="G166" s="655">
        <v>0</v>
      </c>
      <c r="H166" s="655">
        <v>0</v>
      </c>
      <c r="I166" s="655">
        <f>E166+F166-G166-H166</f>
        <v>0</v>
      </c>
    </row>
    <row r="167" spans="1:9" ht="15.75" thickBot="1" x14ac:dyDescent="0.25">
      <c r="A167" s="658" t="s">
        <v>401</v>
      </c>
      <c r="B167" s="1165" t="s">
        <v>471</v>
      </c>
      <c r="C167" s="1166"/>
      <c r="D167" s="1167"/>
      <c r="E167" s="654">
        <v>36859530.789999999</v>
      </c>
      <c r="F167" s="655">
        <v>1980149.98</v>
      </c>
      <c r="G167" s="655">
        <v>0</v>
      </c>
      <c r="H167" s="655">
        <v>0</v>
      </c>
      <c r="I167" s="651">
        <f>E167+F167-G167-H167</f>
        <v>38839680.769999996</v>
      </c>
    </row>
    <row r="168" spans="1:9" ht="15.75" thickBot="1" x14ac:dyDescent="0.25">
      <c r="A168" s="1159" t="s">
        <v>232</v>
      </c>
      <c r="B168" s="1160"/>
      <c r="C168" s="1160"/>
      <c r="D168" s="1161"/>
      <c r="E168" s="852">
        <f>E163+E165+E167</f>
        <v>206904890.35999998</v>
      </c>
      <c r="F168" s="852">
        <f>F163+F165+F167</f>
        <v>7801872.6899999995</v>
      </c>
      <c r="G168" s="852">
        <f>G163+G165+G167</f>
        <v>644344.5</v>
      </c>
      <c r="H168" s="852">
        <f>H163+H165+H167</f>
        <v>0</v>
      </c>
      <c r="I168" s="659">
        <f>I163+I165+I167</f>
        <v>214062418.55000001</v>
      </c>
    </row>
    <row r="169" spans="1:9" x14ac:dyDescent="0.25">
      <c r="A169" s="854"/>
      <c r="B169" s="854"/>
      <c r="C169" s="854"/>
      <c r="D169" s="854"/>
      <c r="E169" s="854"/>
      <c r="F169" s="854"/>
      <c r="G169" s="854"/>
      <c r="H169" s="854"/>
      <c r="I169" s="854"/>
    </row>
    <row r="170" spans="1:9" x14ac:dyDescent="0.25">
      <c r="A170" s="660" t="s">
        <v>909</v>
      </c>
      <c r="B170" s="854"/>
      <c r="C170" s="854"/>
      <c r="D170" s="854"/>
      <c r="E170" s="854"/>
      <c r="F170" s="854"/>
      <c r="G170" s="854"/>
      <c r="H170" s="854"/>
      <c r="I170" s="854"/>
    </row>
    <row r="171" spans="1:9" x14ac:dyDescent="0.25">
      <c r="A171" s="660" t="s">
        <v>910</v>
      </c>
      <c r="B171" s="854"/>
      <c r="C171" s="854"/>
      <c r="D171" s="854"/>
      <c r="E171" s="854"/>
      <c r="F171" s="854"/>
      <c r="G171" s="854"/>
      <c r="H171" s="854"/>
      <c r="I171" s="854"/>
    </row>
    <row r="173" spans="1:9" x14ac:dyDescent="0.2">
      <c r="A173" s="984" t="s">
        <v>570</v>
      </c>
      <c r="B173" s="984"/>
      <c r="C173" s="984"/>
      <c r="D173" s="984"/>
      <c r="E173" s="984"/>
      <c r="F173" s="984"/>
      <c r="G173" s="984"/>
    </row>
    <row r="174" spans="1:9" ht="15.75" thickBot="1" x14ac:dyDescent="0.25">
      <c r="A174" s="661"/>
      <c r="B174" s="643"/>
      <c r="C174" s="643"/>
      <c r="D174" s="643"/>
      <c r="E174" s="643"/>
      <c r="F174" s="643"/>
      <c r="G174" s="643"/>
    </row>
    <row r="175" spans="1:9" ht="30.75" thickBot="1" x14ac:dyDescent="0.25">
      <c r="A175" s="1203" t="s">
        <v>207</v>
      </c>
      <c r="B175" s="1250"/>
      <c r="C175" s="883" t="s">
        <v>472</v>
      </c>
      <c r="D175" s="662" t="s">
        <v>107</v>
      </c>
      <c r="E175" s="663" t="s">
        <v>675</v>
      </c>
      <c r="F175" s="662" t="s">
        <v>676</v>
      </c>
      <c r="G175" s="860" t="s">
        <v>514</v>
      </c>
    </row>
    <row r="176" spans="1:9" ht="26.25" customHeight="1" thickBot="1" x14ac:dyDescent="0.25">
      <c r="A176" s="1171" t="s">
        <v>108</v>
      </c>
      <c r="B176" s="1148"/>
      <c r="C176" s="664">
        <v>0</v>
      </c>
      <c r="D176" s="664">
        <v>0</v>
      </c>
      <c r="E176" s="664">
        <v>0</v>
      </c>
      <c r="F176" s="664">
        <v>0</v>
      </c>
      <c r="G176" s="665">
        <f>C176+D176-E176-F176</f>
        <v>0</v>
      </c>
    </row>
    <row r="177" spans="1:7" ht="25.5" customHeight="1" thickBot="1" x14ac:dyDescent="0.25">
      <c r="A177" s="1067" t="s">
        <v>448</v>
      </c>
      <c r="B177" s="1068"/>
      <c r="C177" s="664">
        <v>0</v>
      </c>
      <c r="D177" s="664">
        <v>0</v>
      </c>
      <c r="E177" s="664">
        <v>0</v>
      </c>
      <c r="F177" s="664">
        <v>0</v>
      </c>
      <c r="G177" s="666">
        <f t="shared" ref="G177:G184" si="12">C177+D177-E177-F177</f>
        <v>0</v>
      </c>
    </row>
    <row r="178" spans="1:7" ht="15.75" thickBot="1" x14ac:dyDescent="0.25">
      <c r="A178" s="1067" t="s">
        <v>449</v>
      </c>
      <c r="B178" s="1068"/>
      <c r="C178" s="664">
        <v>0</v>
      </c>
      <c r="D178" s="664">
        <v>0</v>
      </c>
      <c r="E178" s="664">
        <v>0</v>
      </c>
      <c r="F178" s="664">
        <v>0</v>
      </c>
      <c r="G178" s="666">
        <f t="shared" si="12"/>
        <v>0</v>
      </c>
    </row>
    <row r="179" spans="1:7" ht="15.75" thickBot="1" x14ac:dyDescent="0.25">
      <c r="A179" s="1067" t="s">
        <v>450</v>
      </c>
      <c r="B179" s="1068"/>
      <c r="C179" s="664">
        <v>0</v>
      </c>
      <c r="D179" s="664">
        <v>0</v>
      </c>
      <c r="E179" s="664">
        <v>0</v>
      </c>
      <c r="F179" s="664">
        <v>0</v>
      </c>
      <c r="G179" s="666">
        <f t="shared" si="12"/>
        <v>0</v>
      </c>
    </row>
    <row r="180" spans="1:7" ht="48" customHeight="1" thickBot="1" x14ac:dyDescent="0.25">
      <c r="A180" s="1067" t="s">
        <v>911</v>
      </c>
      <c r="B180" s="1068"/>
      <c r="C180" s="664">
        <v>0</v>
      </c>
      <c r="D180" s="664">
        <v>0</v>
      </c>
      <c r="E180" s="664">
        <v>0</v>
      </c>
      <c r="F180" s="664">
        <v>0</v>
      </c>
      <c r="G180" s="666">
        <f t="shared" si="12"/>
        <v>0</v>
      </c>
    </row>
    <row r="181" spans="1:7" ht="51" customHeight="1" thickBot="1" x14ac:dyDescent="0.25">
      <c r="A181" s="1162" t="s">
        <v>451</v>
      </c>
      <c r="B181" s="1068"/>
      <c r="C181" s="664">
        <v>78044965.980000004</v>
      </c>
      <c r="D181" s="664">
        <v>6245454.1200000001</v>
      </c>
      <c r="E181" s="664">
        <v>0</v>
      </c>
      <c r="F181" s="664">
        <v>0</v>
      </c>
      <c r="G181" s="666">
        <f t="shared" si="12"/>
        <v>84290420.100000009</v>
      </c>
    </row>
    <row r="182" spans="1:7" ht="15.75" thickBot="1" x14ac:dyDescent="0.25">
      <c r="A182" s="1162" t="s">
        <v>452</v>
      </c>
      <c r="B182" s="1068"/>
      <c r="C182" s="664">
        <v>0</v>
      </c>
      <c r="D182" s="664">
        <v>0</v>
      </c>
      <c r="E182" s="664">
        <v>0</v>
      </c>
      <c r="F182" s="664">
        <v>0</v>
      </c>
      <c r="G182" s="666">
        <f t="shared" si="12"/>
        <v>0</v>
      </c>
    </row>
    <row r="183" spans="1:7" ht="34.5" customHeight="1" thickBot="1" x14ac:dyDescent="0.25">
      <c r="A183" s="1162" t="s">
        <v>912</v>
      </c>
      <c r="B183" s="1068"/>
      <c r="C183" s="664">
        <v>0</v>
      </c>
      <c r="D183" s="664">
        <v>0</v>
      </c>
      <c r="E183" s="664">
        <v>0</v>
      </c>
      <c r="F183" s="664">
        <v>0</v>
      </c>
      <c r="G183" s="666">
        <f t="shared" si="12"/>
        <v>0</v>
      </c>
    </row>
    <row r="184" spans="1:7" ht="27.75" customHeight="1" thickBot="1" x14ac:dyDescent="0.25">
      <c r="A184" s="939" t="s">
        <v>913</v>
      </c>
      <c r="B184" s="1069"/>
      <c r="C184" s="667">
        <v>65080387.649999999</v>
      </c>
      <c r="D184" s="667">
        <v>3826438.31</v>
      </c>
      <c r="E184" s="667">
        <v>0</v>
      </c>
      <c r="F184" s="667">
        <v>0</v>
      </c>
      <c r="G184" s="668">
        <f t="shared" si="12"/>
        <v>68906825.959999993</v>
      </c>
    </row>
    <row r="185" spans="1:7" x14ac:dyDescent="0.2">
      <c r="A185" s="1163" t="s">
        <v>665</v>
      </c>
      <c r="B185" s="1164"/>
      <c r="C185" s="669">
        <f>SUM(C186:C205)</f>
        <v>1042623.03</v>
      </c>
      <c r="D185" s="669">
        <f>SUM(D186:D205)</f>
        <v>2928431.58</v>
      </c>
      <c r="E185" s="669">
        <f>SUM(E186:E205)</f>
        <v>0</v>
      </c>
      <c r="F185" s="669">
        <f>SUM(F186:F205)</f>
        <v>40643.75</v>
      </c>
      <c r="G185" s="670">
        <f>SUM(G186:G205)</f>
        <v>3930410.8600000003</v>
      </c>
    </row>
    <row r="186" spans="1:7" x14ac:dyDescent="0.2">
      <c r="A186" s="952" t="s">
        <v>0</v>
      </c>
      <c r="B186" s="1068"/>
      <c r="C186" s="671"/>
      <c r="D186" s="671">
        <v>0</v>
      </c>
      <c r="E186" s="672">
        <v>0</v>
      </c>
      <c r="F186" s="672">
        <v>0</v>
      </c>
      <c r="G186" s="673">
        <f t="shared" ref="G186:G205" si="13">C186+D186-E186-F186</f>
        <v>0</v>
      </c>
    </row>
    <row r="187" spans="1:7" x14ac:dyDescent="0.2">
      <c r="A187" s="952" t="s">
        <v>26</v>
      </c>
      <c r="B187" s="1068"/>
      <c r="C187" s="671"/>
      <c r="D187" s="671">
        <v>0</v>
      </c>
      <c r="E187" s="672">
        <v>0</v>
      </c>
      <c r="F187" s="672">
        <v>0</v>
      </c>
      <c r="G187" s="673">
        <f t="shared" si="13"/>
        <v>0</v>
      </c>
    </row>
    <row r="188" spans="1:7" ht="13.5" customHeight="1" x14ac:dyDescent="0.2">
      <c r="A188" s="952" t="s">
        <v>1</v>
      </c>
      <c r="B188" s="1068"/>
      <c r="C188" s="671">
        <v>0</v>
      </c>
      <c r="D188" s="671">
        <v>0</v>
      </c>
      <c r="E188" s="671">
        <v>0</v>
      </c>
      <c r="F188" s="671">
        <v>0</v>
      </c>
      <c r="G188" s="673">
        <f t="shared" si="13"/>
        <v>0</v>
      </c>
    </row>
    <row r="189" spans="1:7" ht="43.5" customHeight="1" x14ac:dyDescent="0.2">
      <c r="A189" s="1083" t="s">
        <v>685</v>
      </c>
      <c r="B189" s="1068"/>
      <c r="C189" s="671">
        <v>0</v>
      </c>
      <c r="D189" s="671">
        <v>0</v>
      </c>
      <c r="E189" s="671">
        <v>0</v>
      </c>
      <c r="F189" s="671">
        <v>0</v>
      </c>
      <c r="G189" s="673">
        <f t="shared" si="13"/>
        <v>0</v>
      </c>
    </row>
    <row r="190" spans="1:7" x14ac:dyDescent="0.2">
      <c r="A190" s="1036" t="s">
        <v>2</v>
      </c>
      <c r="B190" s="1068"/>
      <c r="C190" s="671">
        <v>0</v>
      </c>
      <c r="D190" s="671">
        <v>0</v>
      </c>
      <c r="E190" s="671">
        <v>0</v>
      </c>
      <c r="F190" s="671">
        <v>0</v>
      </c>
      <c r="G190" s="673">
        <f t="shared" si="13"/>
        <v>0</v>
      </c>
    </row>
    <row r="191" spans="1:7" x14ac:dyDescent="0.2">
      <c r="A191" s="1036" t="s">
        <v>3</v>
      </c>
      <c r="B191" s="1068"/>
      <c r="C191" s="671">
        <v>0</v>
      </c>
      <c r="D191" s="671">
        <v>0</v>
      </c>
      <c r="E191" s="671">
        <v>0</v>
      </c>
      <c r="F191" s="671">
        <v>0</v>
      </c>
      <c r="G191" s="673">
        <f t="shared" si="13"/>
        <v>0</v>
      </c>
    </row>
    <row r="192" spans="1:7" x14ac:dyDescent="0.2">
      <c r="A192" s="1036" t="s">
        <v>4</v>
      </c>
      <c r="B192" s="1068"/>
      <c r="C192" s="671">
        <v>0</v>
      </c>
      <c r="D192" s="671">
        <v>0</v>
      </c>
      <c r="E192" s="671">
        <v>0</v>
      </c>
      <c r="F192" s="671">
        <v>0</v>
      </c>
      <c r="G192" s="673">
        <f t="shared" si="13"/>
        <v>0</v>
      </c>
    </row>
    <row r="193" spans="1:7" ht="27" customHeight="1" x14ac:dyDescent="0.2">
      <c r="A193" s="1036" t="s">
        <v>5</v>
      </c>
      <c r="B193" s="1068"/>
      <c r="C193" s="671">
        <v>0</v>
      </c>
      <c r="D193" s="671">
        <v>0</v>
      </c>
      <c r="E193" s="671">
        <v>0</v>
      </c>
      <c r="F193" s="671">
        <v>0</v>
      </c>
      <c r="G193" s="673">
        <f t="shared" si="13"/>
        <v>0</v>
      </c>
    </row>
    <row r="194" spans="1:7" x14ac:dyDescent="0.2">
      <c r="A194" s="1036" t="s">
        <v>6</v>
      </c>
      <c r="B194" s="1068"/>
      <c r="C194" s="671">
        <v>0</v>
      </c>
      <c r="D194" s="671">
        <v>0</v>
      </c>
      <c r="E194" s="671">
        <v>0</v>
      </c>
      <c r="F194" s="671">
        <v>0</v>
      </c>
      <c r="G194" s="673">
        <f t="shared" si="13"/>
        <v>0</v>
      </c>
    </row>
    <row r="195" spans="1:7" x14ac:dyDescent="0.2">
      <c r="A195" s="1036" t="s">
        <v>7</v>
      </c>
      <c r="B195" s="1068"/>
      <c r="C195" s="671">
        <v>0</v>
      </c>
      <c r="D195" s="671">
        <v>0</v>
      </c>
      <c r="E195" s="671">
        <v>0</v>
      </c>
      <c r="F195" s="671">
        <v>0</v>
      </c>
      <c r="G195" s="673">
        <f t="shared" si="13"/>
        <v>0</v>
      </c>
    </row>
    <row r="196" spans="1:7" x14ac:dyDescent="0.2">
      <c r="A196" s="1036" t="s">
        <v>8</v>
      </c>
      <c r="B196" s="1068"/>
      <c r="C196" s="671">
        <v>0</v>
      </c>
      <c r="D196" s="671">
        <v>0</v>
      </c>
      <c r="E196" s="671">
        <v>0</v>
      </c>
      <c r="F196" s="671">
        <v>0</v>
      </c>
      <c r="G196" s="673">
        <f t="shared" si="13"/>
        <v>0</v>
      </c>
    </row>
    <row r="197" spans="1:7" x14ac:dyDescent="0.2">
      <c r="A197" s="1036" t="s">
        <v>9</v>
      </c>
      <c r="B197" s="1068"/>
      <c r="C197" s="671">
        <v>0</v>
      </c>
      <c r="D197" s="671">
        <v>0</v>
      </c>
      <c r="E197" s="671">
        <v>0</v>
      </c>
      <c r="F197" s="671">
        <v>0</v>
      </c>
      <c r="G197" s="673">
        <f t="shared" si="13"/>
        <v>0</v>
      </c>
    </row>
    <row r="198" spans="1:7" x14ac:dyDescent="0.2">
      <c r="A198" s="1036" t="s">
        <v>10</v>
      </c>
      <c r="B198" s="1068"/>
      <c r="C198" s="671"/>
      <c r="D198" s="671">
        <v>0</v>
      </c>
      <c r="E198" s="671">
        <v>0</v>
      </c>
      <c r="F198" s="672">
        <v>0</v>
      </c>
      <c r="G198" s="673">
        <f t="shared" si="13"/>
        <v>0</v>
      </c>
    </row>
    <row r="199" spans="1:7" x14ac:dyDescent="0.2">
      <c r="A199" s="1070" t="s">
        <v>16</v>
      </c>
      <c r="B199" s="1068"/>
      <c r="C199" s="671">
        <v>0</v>
      </c>
      <c r="D199" s="671">
        <v>0</v>
      </c>
      <c r="E199" s="671">
        <v>0</v>
      </c>
      <c r="F199" s="671">
        <v>0</v>
      </c>
      <c r="G199" s="673">
        <f>C199+D199-E199-F199</f>
        <v>0</v>
      </c>
    </row>
    <row r="200" spans="1:7" ht="27.75" customHeight="1" x14ac:dyDescent="0.2">
      <c r="A200" s="1080" t="s">
        <v>17</v>
      </c>
      <c r="B200" s="1081"/>
      <c r="C200" s="671">
        <v>0</v>
      </c>
      <c r="D200" s="671">
        <v>0</v>
      </c>
      <c r="E200" s="671">
        <v>0</v>
      </c>
      <c r="F200" s="671">
        <v>0</v>
      </c>
      <c r="G200" s="673">
        <f>C200+D200-E200-F200</f>
        <v>0</v>
      </c>
    </row>
    <row r="201" spans="1:7" ht="27.75" customHeight="1" x14ac:dyDescent="0.2">
      <c r="A201" s="1080" t="s">
        <v>18</v>
      </c>
      <c r="B201" s="1068"/>
      <c r="C201" s="671">
        <v>0</v>
      </c>
      <c r="D201" s="671">
        <v>0</v>
      </c>
      <c r="E201" s="671">
        <v>0</v>
      </c>
      <c r="F201" s="671">
        <v>0</v>
      </c>
      <c r="G201" s="673">
        <f t="shared" si="13"/>
        <v>0</v>
      </c>
    </row>
    <row r="202" spans="1:7" ht="26.25" customHeight="1" x14ac:dyDescent="0.2">
      <c r="A202" s="1080" t="s">
        <v>19</v>
      </c>
      <c r="B202" s="1068"/>
      <c r="C202" s="671">
        <v>0</v>
      </c>
      <c r="D202" s="671">
        <v>0</v>
      </c>
      <c r="E202" s="671">
        <v>0</v>
      </c>
      <c r="F202" s="671">
        <v>0</v>
      </c>
      <c r="G202" s="673">
        <f t="shared" si="13"/>
        <v>0</v>
      </c>
    </row>
    <row r="203" spans="1:7" x14ac:dyDescent="0.2">
      <c r="A203" s="1070" t="s">
        <v>600</v>
      </c>
      <c r="B203" s="1068"/>
      <c r="C203" s="671">
        <v>0</v>
      </c>
      <c r="D203" s="671">
        <v>0</v>
      </c>
      <c r="E203" s="671">
        <v>0</v>
      </c>
      <c r="F203" s="671">
        <v>0</v>
      </c>
      <c r="G203" s="673">
        <f t="shared" si="13"/>
        <v>0</v>
      </c>
    </row>
    <row r="204" spans="1:7" ht="27.75" customHeight="1" x14ac:dyDescent="0.2">
      <c r="A204" s="1080" t="s">
        <v>20</v>
      </c>
      <c r="B204" s="1081"/>
      <c r="C204" s="671">
        <v>0</v>
      </c>
      <c r="D204" s="671">
        <v>0</v>
      </c>
      <c r="E204" s="671">
        <v>0</v>
      </c>
      <c r="F204" s="671">
        <v>0</v>
      </c>
      <c r="G204" s="673">
        <f t="shared" si="13"/>
        <v>0</v>
      </c>
    </row>
    <row r="205" spans="1:7" ht="15.75" thickBot="1" x14ac:dyDescent="0.25">
      <c r="A205" s="1084" t="s">
        <v>510</v>
      </c>
      <c r="B205" s="1085"/>
      <c r="C205" s="674">
        <v>1042623.03</v>
      </c>
      <c r="D205" s="674">
        <v>2928431.58</v>
      </c>
      <c r="E205" s="671">
        <v>0</v>
      </c>
      <c r="F205" s="667">
        <v>40643.75</v>
      </c>
      <c r="G205" s="675">
        <f t="shared" si="13"/>
        <v>3930410.8600000003</v>
      </c>
    </row>
    <row r="206" spans="1:7" ht="15.75" thickBot="1" x14ac:dyDescent="0.25">
      <c r="A206" s="1082" t="s">
        <v>48</v>
      </c>
      <c r="B206" s="1256"/>
      <c r="C206" s="676">
        <f>SUM(C176:C185)</f>
        <v>144167976.66</v>
      </c>
      <c r="D206" s="676">
        <f>SUM(D176:D185)</f>
        <v>13000324.01</v>
      </c>
      <c r="E206" s="676">
        <f>SUM(E176:E187)</f>
        <v>0</v>
      </c>
      <c r="F206" s="676">
        <f>SUM(F176:F185)</f>
        <v>40643.75</v>
      </c>
      <c r="G206" s="677">
        <f>SUM(G176:G185)</f>
        <v>157127656.92000002</v>
      </c>
    </row>
    <row r="207" spans="1:7" x14ac:dyDescent="0.25">
      <c r="A207" s="854"/>
      <c r="B207" s="854"/>
      <c r="C207" s="854"/>
      <c r="D207" s="854"/>
      <c r="E207" s="854"/>
      <c r="F207" s="854"/>
      <c r="G207" s="854"/>
    </row>
    <row r="208" spans="1:7" x14ac:dyDescent="0.2">
      <c r="A208" s="678"/>
      <c r="B208" s="678"/>
      <c r="C208" s="678"/>
      <c r="D208" s="678"/>
      <c r="E208" s="678"/>
      <c r="F208" s="678"/>
      <c r="G208" s="678"/>
    </row>
    <row r="209" spans="1:5" x14ac:dyDescent="0.2">
      <c r="A209" s="982" t="s">
        <v>653</v>
      </c>
      <c r="B209" s="982"/>
      <c r="C209" s="982"/>
      <c r="D209" s="1023"/>
      <c r="E209" s="983"/>
    </row>
    <row r="210" spans="1:5" ht="15.75" thickBot="1" x14ac:dyDescent="0.3">
      <c r="A210" s="856"/>
      <c r="B210" s="856"/>
      <c r="C210" s="856"/>
    </row>
    <row r="211" spans="1:5" ht="30.75" thickBot="1" x14ac:dyDescent="0.25">
      <c r="A211" s="1082" t="s">
        <v>159</v>
      </c>
      <c r="B211" s="1141"/>
      <c r="C211" s="885" t="s">
        <v>386</v>
      </c>
      <c r="D211" s="679" t="s">
        <v>387</v>
      </c>
    </row>
    <row r="212" spans="1:5" ht="15.75" thickBot="1" x14ac:dyDescent="0.25">
      <c r="A212" s="1082" t="s">
        <v>559</v>
      </c>
      <c r="B212" s="1141"/>
      <c r="C212" s="680">
        <f>SUM(C213:C215)</f>
        <v>0</v>
      </c>
      <c r="D212" s="680">
        <f>SUM(D213:D215)</f>
        <v>0</v>
      </c>
    </row>
    <row r="213" spans="1:5" x14ac:dyDescent="0.2">
      <c r="A213" s="1142" t="s">
        <v>511</v>
      </c>
      <c r="B213" s="1143"/>
      <c r="C213" s="681">
        <v>0</v>
      </c>
      <c r="D213" s="682">
        <v>0</v>
      </c>
    </row>
    <row r="214" spans="1:5" x14ac:dyDescent="0.2">
      <c r="A214" s="1036" t="s">
        <v>512</v>
      </c>
      <c r="B214" s="1038"/>
      <c r="C214" s="681">
        <v>0</v>
      </c>
      <c r="D214" s="681">
        <v>0</v>
      </c>
    </row>
    <row r="215" spans="1:5" ht="15.75" thickBot="1" x14ac:dyDescent="0.25">
      <c r="A215" s="1084" t="s">
        <v>513</v>
      </c>
      <c r="B215" s="1140"/>
      <c r="C215" s="681">
        <v>0</v>
      </c>
      <c r="D215" s="681">
        <v>0</v>
      </c>
    </row>
    <row r="216" spans="1:5" ht="26.25" customHeight="1" thickBot="1" x14ac:dyDescent="0.25">
      <c r="A216" s="1082" t="s">
        <v>560</v>
      </c>
      <c r="B216" s="1141"/>
      <c r="C216" s="683">
        <f>SUM(C217:C219)</f>
        <v>0</v>
      </c>
      <c r="D216" s="680">
        <f>SUM(D217:D219)</f>
        <v>0</v>
      </c>
    </row>
    <row r="217" spans="1:5" x14ac:dyDescent="0.2">
      <c r="A217" s="1142" t="s">
        <v>511</v>
      </c>
      <c r="B217" s="1143"/>
      <c r="C217" s="681">
        <v>0</v>
      </c>
      <c r="D217" s="681">
        <v>0</v>
      </c>
    </row>
    <row r="218" spans="1:5" x14ac:dyDescent="0.2">
      <c r="A218" s="1036" t="s">
        <v>512</v>
      </c>
      <c r="B218" s="1038"/>
      <c r="C218" s="681">
        <v>0</v>
      </c>
      <c r="D218" s="681">
        <v>0</v>
      </c>
    </row>
    <row r="219" spans="1:5" ht="15.75" thickBot="1" x14ac:dyDescent="0.25">
      <c r="A219" s="1084" t="s">
        <v>513</v>
      </c>
      <c r="B219" s="1140"/>
      <c r="C219" s="681">
        <v>0</v>
      </c>
      <c r="D219" s="681">
        <v>0</v>
      </c>
    </row>
    <row r="220" spans="1:5" ht="26.25" customHeight="1" thickBot="1" x14ac:dyDescent="0.25">
      <c r="A220" s="1082" t="s">
        <v>561</v>
      </c>
      <c r="B220" s="1141"/>
      <c r="C220" s="684">
        <f>SUM(C221:C223)</f>
        <v>0</v>
      </c>
      <c r="D220" s="685">
        <f>SUM(D221:D223)</f>
        <v>0</v>
      </c>
    </row>
    <row r="221" spans="1:5" x14ac:dyDescent="0.2">
      <c r="A221" s="1142" t="s">
        <v>511</v>
      </c>
      <c r="B221" s="1143"/>
      <c r="C221" s="681">
        <v>0</v>
      </c>
      <c r="D221" s="681">
        <v>0</v>
      </c>
    </row>
    <row r="222" spans="1:5" x14ac:dyDescent="0.2">
      <c r="A222" s="1036" t="s">
        <v>512</v>
      </c>
      <c r="B222" s="1038"/>
      <c r="C222" s="681">
        <v>0</v>
      </c>
      <c r="D222" s="681">
        <v>0</v>
      </c>
    </row>
    <row r="223" spans="1:5" ht="15.75" thickBot="1" x14ac:dyDescent="0.25">
      <c r="A223" s="1084" t="s">
        <v>513</v>
      </c>
      <c r="B223" s="1140"/>
      <c r="C223" s="681">
        <v>0</v>
      </c>
      <c r="D223" s="681">
        <v>0</v>
      </c>
    </row>
    <row r="224" spans="1:5" ht="15.75" thickBot="1" x14ac:dyDescent="0.25">
      <c r="A224" s="1082" t="s">
        <v>21</v>
      </c>
      <c r="B224" s="1141"/>
      <c r="C224" s="686">
        <f>C216+C220+C212</f>
        <v>0</v>
      </c>
      <c r="D224" s="686">
        <f>D216+D220+D212</f>
        <v>0</v>
      </c>
    </row>
    <row r="227" spans="1:5" ht="60.75" customHeight="1" x14ac:dyDescent="0.2">
      <c r="A227" s="982" t="s">
        <v>609</v>
      </c>
      <c r="B227" s="982"/>
      <c r="C227" s="982"/>
      <c r="D227" s="983"/>
    </row>
    <row r="228" spans="1:5" ht="15.75" thickBot="1" x14ac:dyDescent="0.25">
      <c r="A228" s="612"/>
      <c r="B228" s="612"/>
      <c r="C228" s="612"/>
    </row>
    <row r="229" spans="1:5" ht="30.75" thickBot="1" x14ac:dyDescent="0.25">
      <c r="A229" s="1005" t="s">
        <v>115</v>
      </c>
      <c r="B229" s="1006"/>
      <c r="C229" s="615" t="s">
        <v>472</v>
      </c>
      <c r="D229" s="687" t="s">
        <v>514</v>
      </c>
    </row>
    <row r="230" spans="1:5" ht="25.5" customHeight="1" x14ac:dyDescent="0.2">
      <c r="A230" s="1230" t="s">
        <v>515</v>
      </c>
      <c r="B230" s="1231"/>
      <c r="C230" s="688">
        <v>0</v>
      </c>
      <c r="D230" s="689">
        <v>0</v>
      </c>
    </row>
    <row r="231" spans="1:5" ht="26.25" customHeight="1" thickBot="1" x14ac:dyDescent="0.25">
      <c r="A231" s="1149" t="s">
        <v>516</v>
      </c>
      <c r="B231" s="1001"/>
      <c r="C231" s="690">
        <v>0</v>
      </c>
      <c r="D231" s="691">
        <v>0</v>
      </c>
    </row>
    <row r="232" spans="1:5" ht="15.75" thickBot="1" x14ac:dyDescent="0.25">
      <c r="A232" s="990" t="s">
        <v>48</v>
      </c>
      <c r="B232" s="992"/>
      <c r="C232" s="692">
        <f>SUM(C230:C231)</f>
        <v>0</v>
      </c>
      <c r="D232" s="693">
        <f>SUM(D230:D231)</f>
        <v>0</v>
      </c>
    </row>
    <row r="238" spans="1:5" x14ac:dyDescent="0.2">
      <c r="A238" s="982" t="s">
        <v>569</v>
      </c>
      <c r="B238" s="982"/>
      <c r="C238" s="982"/>
      <c r="D238" s="982"/>
      <c r="E238" s="982"/>
    </row>
    <row r="239" spans="1:5" ht="15.75" thickBot="1" x14ac:dyDescent="0.25"/>
    <row r="240" spans="1:5" ht="30.75" thickBot="1" x14ac:dyDescent="0.25">
      <c r="A240" s="613" t="s">
        <v>517</v>
      </c>
      <c r="B240" s="1150" t="s">
        <v>142</v>
      </c>
      <c r="C240" s="1069"/>
      <c r="D240" s="1150" t="s">
        <v>518</v>
      </c>
      <c r="E240" s="1069"/>
    </row>
    <row r="241" spans="1:5" ht="15.75" thickBot="1" x14ac:dyDescent="0.25">
      <c r="A241" s="694"/>
      <c r="B241" s="616" t="s">
        <v>520</v>
      </c>
      <c r="C241" s="695" t="s">
        <v>521</v>
      </c>
      <c r="D241" s="696" t="s">
        <v>522</v>
      </c>
      <c r="E241" s="695" t="s">
        <v>523</v>
      </c>
    </row>
    <row r="242" spans="1:5" ht="15.75" thickBot="1" x14ac:dyDescent="0.25">
      <c r="A242" s="697" t="s">
        <v>519</v>
      </c>
      <c r="B242" s="1150"/>
      <c r="C242" s="1151"/>
      <c r="D242" s="1151"/>
      <c r="E242" s="1152"/>
    </row>
    <row r="243" spans="1:5" x14ac:dyDescent="0.2">
      <c r="A243" s="698" t="s">
        <v>524</v>
      </c>
      <c r="B243" s="699"/>
      <c r="C243" s="699"/>
      <c r="D243" s="700"/>
      <c r="E243" s="699"/>
    </row>
    <row r="244" spans="1:5" ht="45" x14ac:dyDescent="0.2">
      <c r="A244" s="698" t="s">
        <v>525</v>
      </c>
      <c r="B244" s="699"/>
      <c r="C244" s="699"/>
      <c r="D244" s="700"/>
      <c r="E244" s="699"/>
    </row>
    <row r="245" spans="1:5" x14ac:dyDescent="0.2">
      <c r="A245" s="698" t="s">
        <v>526</v>
      </c>
      <c r="B245" s="699"/>
      <c r="C245" s="699"/>
      <c r="D245" s="700"/>
      <c r="E245" s="699"/>
    </row>
    <row r="246" spans="1:5" x14ac:dyDescent="0.2">
      <c r="A246" s="698" t="s">
        <v>610</v>
      </c>
      <c r="B246" s="628">
        <f>SUM(B247:B248)</f>
        <v>0</v>
      </c>
      <c r="C246" s="628">
        <f>SUM(C247:C248)</f>
        <v>0</v>
      </c>
      <c r="D246" s="628">
        <f>SUM(D247:D248)</f>
        <v>0</v>
      </c>
      <c r="E246" s="628">
        <f>SUM(E247:E248)</f>
        <v>0</v>
      </c>
    </row>
    <row r="247" spans="1:5" x14ac:dyDescent="0.2">
      <c r="A247" s="871" t="s">
        <v>95</v>
      </c>
      <c r="B247" s="628"/>
      <c r="C247" s="628"/>
      <c r="D247" s="627"/>
      <c r="E247" s="628"/>
    </row>
    <row r="248" spans="1:5" ht="15.75" thickBot="1" x14ac:dyDescent="0.25">
      <c r="A248" s="887" t="s">
        <v>95</v>
      </c>
      <c r="B248" s="701"/>
      <c r="C248" s="701"/>
      <c r="E248" s="701"/>
    </row>
    <row r="249" spans="1:5" ht="15.75" thickBot="1" x14ac:dyDescent="0.25">
      <c r="A249" s="702" t="s">
        <v>48</v>
      </c>
      <c r="B249" s="636">
        <f>SUM(B243:B246)</f>
        <v>0</v>
      </c>
      <c r="C249" s="636">
        <f>SUM(C243:C246)</f>
        <v>0</v>
      </c>
      <c r="D249" s="636">
        <f>SUM(D243:D246)</f>
        <v>0</v>
      </c>
      <c r="E249" s="636">
        <f>SUM(E243:E246)</f>
        <v>0</v>
      </c>
    </row>
    <row r="250" spans="1:5" ht="15.75" thickBot="1" x14ac:dyDescent="0.25">
      <c r="A250" s="697" t="s">
        <v>527</v>
      </c>
      <c r="B250" s="1150"/>
      <c r="C250" s="1151"/>
      <c r="D250" s="1151"/>
      <c r="E250" s="1152"/>
    </row>
    <row r="251" spans="1:5" x14ac:dyDescent="0.2">
      <c r="A251" s="698" t="s">
        <v>524</v>
      </c>
      <c r="B251" s="699"/>
      <c r="C251" s="699"/>
      <c r="D251" s="700"/>
      <c r="E251" s="699"/>
    </row>
    <row r="252" spans="1:5" ht="45" x14ac:dyDescent="0.2">
      <c r="A252" s="698" t="s">
        <v>525</v>
      </c>
      <c r="B252" s="699"/>
      <c r="C252" s="699"/>
      <c r="D252" s="700"/>
      <c r="E252" s="699"/>
    </row>
    <row r="253" spans="1:5" x14ac:dyDescent="0.2">
      <c r="A253" s="698" t="s">
        <v>526</v>
      </c>
      <c r="B253" s="699"/>
      <c r="C253" s="699"/>
      <c r="D253" s="700"/>
      <c r="E253" s="699"/>
    </row>
    <row r="254" spans="1:5" x14ac:dyDescent="0.2">
      <c r="A254" s="698" t="s">
        <v>610</v>
      </c>
      <c r="B254" s="628">
        <f>SUM(B255:B256)</f>
        <v>0</v>
      </c>
      <c r="C254" s="628">
        <f>SUM(C255:C256)</f>
        <v>0</v>
      </c>
      <c r="D254" s="628">
        <f>SUM(D255:D256)</f>
        <v>0</v>
      </c>
      <c r="E254" s="628">
        <f>SUM(E255:E256)</f>
        <v>0</v>
      </c>
    </row>
    <row r="255" spans="1:5" x14ac:dyDescent="0.2">
      <c r="A255" s="871" t="s">
        <v>95</v>
      </c>
      <c r="B255" s="628"/>
      <c r="C255" s="628"/>
      <c r="D255" s="627"/>
      <c r="E255" s="628"/>
    </row>
    <row r="256" spans="1:5" ht="15.75" thickBot="1" x14ac:dyDescent="0.25">
      <c r="A256" s="887" t="s">
        <v>95</v>
      </c>
      <c r="B256" s="701"/>
      <c r="C256" s="701"/>
      <c r="E256" s="701"/>
    </row>
    <row r="257" spans="1:7" ht="15.75" thickBot="1" x14ac:dyDescent="0.25">
      <c r="A257" s="703" t="s">
        <v>48</v>
      </c>
      <c r="B257" s="636">
        <f>SUM(B251:B254)</f>
        <v>0</v>
      </c>
      <c r="C257" s="636">
        <f>SUM(C251:C254)</f>
        <v>0</v>
      </c>
      <c r="D257" s="636">
        <f>SUM(D251:D254)</f>
        <v>0</v>
      </c>
      <c r="E257" s="636">
        <f>SUM(E251:E254)</f>
        <v>0</v>
      </c>
    </row>
    <row r="261" spans="1:7" ht="29.25" customHeight="1" x14ac:dyDescent="0.2">
      <c r="A261" s="982" t="s">
        <v>568</v>
      </c>
      <c r="B261" s="982"/>
      <c r="C261" s="982"/>
      <c r="D261" s="982"/>
      <c r="E261" s="982"/>
    </row>
    <row r="262" spans="1:7" ht="15.75" thickBot="1" x14ac:dyDescent="0.25">
      <c r="A262" s="704"/>
    </row>
    <row r="263" spans="1:7" ht="90.75" thickBot="1" x14ac:dyDescent="0.3">
      <c r="A263" s="1093" t="s">
        <v>388</v>
      </c>
      <c r="B263" s="1095"/>
      <c r="C263" s="615" t="s">
        <v>472</v>
      </c>
      <c r="D263" s="687" t="s">
        <v>387</v>
      </c>
      <c r="E263" s="687" t="s">
        <v>592</v>
      </c>
      <c r="G263" s="705"/>
    </row>
    <row r="264" spans="1:7" ht="25.5" customHeight="1" x14ac:dyDescent="0.25">
      <c r="A264" s="1236" t="s">
        <v>188</v>
      </c>
      <c r="B264" s="1237"/>
      <c r="C264" s="706">
        <v>0</v>
      </c>
      <c r="D264" s="706">
        <v>0</v>
      </c>
      <c r="E264" s="706"/>
      <c r="G264" s="705"/>
    </row>
    <row r="265" spans="1:7" x14ac:dyDescent="0.25">
      <c r="A265" s="1144" t="s">
        <v>914</v>
      </c>
      <c r="B265" s="1145"/>
      <c r="C265" s="707">
        <v>0</v>
      </c>
      <c r="D265" s="707">
        <v>0</v>
      </c>
      <c r="E265" s="707"/>
      <c r="G265" s="705"/>
    </row>
    <row r="266" spans="1:7" ht="12.75" customHeight="1" x14ac:dyDescent="0.25">
      <c r="A266" s="1232" t="s">
        <v>458</v>
      </c>
      <c r="B266" s="1233"/>
      <c r="C266" s="707">
        <v>0</v>
      </c>
      <c r="D266" s="707">
        <v>0</v>
      </c>
      <c r="E266" s="707"/>
      <c r="G266" s="708"/>
    </row>
    <row r="267" spans="1:7" x14ac:dyDescent="0.25">
      <c r="A267" s="1254" t="s">
        <v>189</v>
      </c>
      <c r="B267" s="1255"/>
      <c r="C267" s="707">
        <v>0</v>
      </c>
      <c r="D267" s="707">
        <v>0</v>
      </c>
      <c r="E267" s="707"/>
      <c r="G267" s="705"/>
    </row>
    <row r="268" spans="1:7" x14ac:dyDescent="0.25">
      <c r="A268" s="1144" t="s">
        <v>589</v>
      </c>
      <c r="B268" s="1145"/>
      <c r="C268" s="709">
        <v>0</v>
      </c>
      <c r="D268" s="709">
        <v>0</v>
      </c>
      <c r="E268" s="709"/>
      <c r="G268" s="705"/>
    </row>
    <row r="269" spans="1:7" x14ac:dyDescent="0.25">
      <c r="A269" s="1144" t="s">
        <v>590</v>
      </c>
      <c r="B269" s="1145"/>
      <c r="C269" s="709">
        <v>0</v>
      </c>
      <c r="D269" s="709">
        <v>0</v>
      </c>
      <c r="E269" s="709"/>
      <c r="G269" s="705"/>
    </row>
    <row r="270" spans="1:7" x14ac:dyDescent="0.25">
      <c r="A270" s="1144" t="s">
        <v>591</v>
      </c>
      <c r="B270" s="1145"/>
      <c r="C270" s="709">
        <v>0</v>
      </c>
      <c r="D270" s="709">
        <v>0</v>
      </c>
      <c r="E270" s="709"/>
      <c r="G270" s="705"/>
    </row>
    <row r="271" spans="1:7" x14ac:dyDescent="0.2">
      <c r="A271" s="1144" t="s">
        <v>190</v>
      </c>
      <c r="B271" s="1145"/>
      <c r="C271" s="707">
        <v>0</v>
      </c>
      <c r="D271" s="707">
        <v>0</v>
      </c>
      <c r="E271" s="707"/>
    </row>
    <row r="272" spans="1:7" ht="15.75" thickBot="1" x14ac:dyDescent="0.25">
      <c r="A272" s="1228" t="s">
        <v>52</v>
      </c>
      <c r="B272" s="1229"/>
      <c r="C272" s="710">
        <v>0</v>
      </c>
      <c r="D272" s="710">
        <v>0</v>
      </c>
      <c r="E272" s="710"/>
    </row>
    <row r="273" spans="1:5" ht="15.75" thickBot="1" x14ac:dyDescent="0.25">
      <c r="A273" s="1234" t="s">
        <v>232</v>
      </c>
      <c r="B273" s="1235"/>
      <c r="C273" s="711">
        <f>C264+C265+C267+C271+C268+C269+C270+C272</f>
        <v>0</v>
      </c>
      <c r="D273" s="711">
        <f>D264+D265+D267+D271+D268+D269+D270+D272</f>
        <v>0</v>
      </c>
      <c r="E273" s="712"/>
    </row>
    <row r="274" spans="1:5" x14ac:dyDescent="0.2">
      <c r="A274" s="984" t="s">
        <v>567</v>
      </c>
      <c r="B274" s="984"/>
      <c r="C274" s="984"/>
      <c r="D274" s="984"/>
    </row>
    <row r="275" spans="1:5" ht="15.75" thickBot="1" x14ac:dyDescent="0.25">
      <c r="A275" s="661"/>
      <c r="B275" s="643"/>
      <c r="C275" s="643"/>
      <c r="D275" s="643"/>
    </row>
    <row r="276" spans="1:5" ht="30.75" thickBot="1" x14ac:dyDescent="0.25">
      <c r="A276" s="1239" t="s">
        <v>658</v>
      </c>
      <c r="B276" s="1240"/>
      <c r="C276" s="883" t="s">
        <v>472</v>
      </c>
      <c r="D276" s="860" t="s">
        <v>514</v>
      </c>
    </row>
    <row r="277" spans="1:5" ht="32.25" customHeight="1" thickBot="1" x14ac:dyDescent="0.25">
      <c r="A277" s="939" t="s">
        <v>453</v>
      </c>
      <c r="B277" s="1069"/>
      <c r="C277" s="713">
        <v>0</v>
      </c>
      <c r="D277" s="714">
        <v>0</v>
      </c>
    </row>
    <row r="278" spans="1:5" ht="15.75" thickBot="1" x14ac:dyDescent="0.25">
      <c r="A278" s="939" t="s">
        <v>454</v>
      </c>
      <c r="B278" s="1069"/>
      <c r="C278" s="713">
        <v>0</v>
      </c>
      <c r="D278" s="714">
        <v>0</v>
      </c>
    </row>
    <row r="279" spans="1:5" ht="15.75" thickBot="1" x14ac:dyDescent="0.25">
      <c r="A279" s="939" t="s">
        <v>455</v>
      </c>
      <c r="B279" s="1069"/>
      <c r="C279" s="713">
        <v>0</v>
      </c>
      <c r="D279" s="714">
        <v>0</v>
      </c>
    </row>
    <row r="280" spans="1:5" ht="44.25" customHeight="1" thickBot="1" x14ac:dyDescent="0.25">
      <c r="A280" s="939" t="s">
        <v>915</v>
      </c>
      <c r="B280" s="1069"/>
      <c r="C280" s="713">
        <v>0</v>
      </c>
      <c r="D280" s="714">
        <v>0</v>
      </c>
    </row>
    <row r="281" spans="1:5" ht="27" customHeight="1" thickBot="1" x14ac:dyDescent="0.25">
      <c r="A281" s="939" t="s">
        <v>456</v>
      </c>
      <c r="B281" s="1069"/>
      <c r="C281" s="713">
        <v>6072334</v>
      </c>
      <c r="D281" s="714">
        <v>6072334</v>
      </c>
    </row>
    <row r="282" spans="1:5" ht="15.75" thickBot="1" x14ac:dyDescent="0.25">
      <c r="A282" s="1146" t="s">
        <v>457</v>
      </c>
      <c r="B282" s="1069"/>
      <c r="C282" s="713">
        <v>0</v>
      </c>
      <c r="D282" s="714">
        <v>0</v>
      </c>
    </row>
    <row r="283" spans="1:5" ht="29.25" customHeight="1" thickBot="1" x14ac:dyDescent="0.25">
      <c r="A283" s="1146" t="s">
        <v>916</v>
      </c>
      <c r="B283" s="1069"/>
      <c r="C283" s="713">
        <v>0</v>
      </c>
      <c r="D283" s="714">
        <v>0</v>
      </c>
    </row>
    <row r="284" spans="1:5" ht="34.5" customHeight="1" thickBot="1" x14ac:dyDescent="0.25">
      <c r="A284" s="939" t="s">
        <v>913</v>
      </c>
      <c r="B284" s="1069"/>
      <c r="C284" s="713">
        <v>780200</v>
      </c>
      <c r="D284" s="714">
        <v>780200</v>
      </c>
    </row>
    <row r="285" spans="1:5" ht="15.75" thickBot="1" x14ac:dyDescent="0.25">
      <c r="A285" s="1146" t="s">
        <v>666</v>
      </c>
      <c r="B285" s="1069"/>
      <c r="C285" s="715">
        <f>SUM(C286:C305)</f>
        <v>8402509</v>
      </c>
      <c r="D285" s="716">
        <f>SUM(D286:D305)</f>
        <v>8352509</v>
      </c>
    </row>
    <row r="286" spans="1:5" ht="13.5" customHeight="1" x14ac:dyDescent="0.2">
      <c r="A286" s="1147" t="s">
        <v>0</v>
      </c>
      <c r="B286" s="1148"/>
      <c r="C286" s="717">
        <v>0</v>
      </c>
      <c r="D286" s="718">
        <v>0</v>
      </c>
    </row>
    <row r="287" spans="1:5" x14ac:dyDescent="0.2">
      <c r="A287" s="952" t="s">
        <v>26</v>
      </c>
      <c r="B287" s="1068"/>
      <c r="C287" s="719">
        <v>0</v>
      </c>
      <c r="D287" s="718">
        <v>0</v>
      </c>
    </row>
    <row r="288" spans="1:5" x14ac:dyDescent="0.2">
      <c r="A288" s="1036" t="s">
        <v>1</v>
      </c>
      <c r="B288" s="1068"/>
      <c r="C288" s="719">
        <v>0</v>
      </c>
      <c r="D288" s="718">
        <v>0</v>
      </c>
    </row>
    <row r="289" spans="1:4" ht="49.5" customHeight="1" x14ac:dyDescent="0.2">
      <c r="A289" s="1083" t="s">
        <v>685</v>
      </c>
      <c r="B289" s="1068"/>
      <c r="C289" s="719">
        <v>0</v>
      </c>
      <c r="D289" s="718">
        <v>0</v>
      </c>
    </row>
    <row r="290" spans="1:4" x14ac:dyDescent="0.2">
      <c r="A290" s="1036" t="s">
        <v>2</v>
      </c>
      <c r="B290" s="1068"/>
      <c r="C290" s="719">
        <v>0</v>
      </c>
      <c r="D290" s="718">
        <v>0</v>
      </c>
    </row>
    <row r="291" spans="1:4" x14ac:dyDescent="0.2">
      <c r="A291" s="1036" t="s">
        <v>3</v>
      </c>
      <c r="B291" s="1068"/>
      <c r="C291" s="719">
        <v>0</v>
      </c>
      <c r="D291" s="718">
        <v>0</v>
      </c>
    </row>
    <row r="292" spans="1:4" x14ac:dyDescent="0.2">
      <c r="A292" s="1036" t="s">
        <v>4</v>
      </c>
      <c r="B292" s="1068"/>
      <c r="C292" s="719">
        <v>0</v>
      </c>
      <c r="D292" s="718">
        <v>0</v>
      </c>
    </row>
    <row r="293" spans="1:4" ht="26.25" customHeight="1" x14ac:dyDescent="0.2">
      <c r="A293" s="1036" t="s">
        <v>5</v>
      </c>
      <c r="B293" s="1068"/>
      <c r="C293" s="719">
        <v>0</v>
      </c>
      <c r="D293" s="718">
        <v>0</v>
      </c>
    </row>
    <row r="294" spans="1:4" x14ac:dyDescent="0.2">
      <c r="A294" s="1036" t="s">
        <v>6</v>
      </c>
      <c r="B294" s="1068"/>
      <c r="C294" s="719">
        <v>0</v>
      </c>
      <c r="D294" s="718">
        <v>0</v>
      </c>
    </row>
    <row r="295" spans="1:4" x14ac:dyDescent="0.2">
      <c r="A295" s="1036" t="s">
        <v>7</v>
      </c>
      <c r="B295" s="1068"/>
      <c r="C295" s="719">
        <v>0</v>
      </c>
      <c r="D295" s="718">
        <v>0</v>
      </c>
    </row>
    <row r="296" spans="1:4" x14ac:dyDescent="0.2">
      <c r="A296" s="1036" t="s">
        <v>8</v>
      </c>
      <c r="B296" s="1068"/>
      <c r="C296" s="719">
        <v>0</v>
      </c>
      <c r="D296" s="718">
        <v>0</v>
      </c>
    </row>
    <row r="297" spans="1:4" x14ac:dyDescent="0.2">
      <c r="A297" s="1036" t="s">
        <v>9</v>
      </c>
      <c r="B297" s="1068"/>
      <c r="C297" s="719">
        <v>0</v>
      </c>
      <c r="D297" s="718">
        <v>0</v>
      </c>
    </row>
    <row r="298" spans="1:4" x14ac:dyDescent="0.2">
      <c r="A298" s="1036" t="s">
        <v>10</v>
      </c>
      <c r="B298" s="1068"/>
      <c r="C298" s="671">
        <v>0</v>
      </c>
      <c r="D298" s="718">
        <v>0</v>
      </c>
    </row>
    <row r="299" spans="1:4" x14ac:dyDescent="0.2">
      <c r="A299" s="1070" t="s">
        <v>16</v>
      </c>
      <c r="B299" s="1068"/>
      <c r="C299" s="671">
        <v>0</v>
      </c>
      <c r="D299" s="718">
        <v>0</v>
      </c>
    </row>
    <row r="300" spans="1:4" ht="29.25" customHeight="1" x14ac:dyDescent="0.2">
      <c r="A300" s="1080" t="s">
        <v>17</v>
      </c>
      <c r="B300" s="1081"/>
      <c r="C300" s="671">
        <v>0</v>
      </c>
      <c r="D300" s="718">
        <v>0</v>
      </c>
    </row>
    <row r="301" spans="1:4" ht="27" customHeight="1" x14ac:dyDescent="0.2">
      <c r="A301" s="1080" t="s">
        <v>18</v>
      </c>
      <c r="B301" s="1068"/>
      <c r="C301" s="671">
        <v>0</v>
      </c>
      <c r="D301" s="718">
        <v>0</v>
      </c>
    </row>
    <row r="302" spans="1:4" ht="27" customHeight="1" x14ac:dyDescent="0.2">
      <c r="A302" s="1080" t="s">
        <v>19</v>
      </c>
      <c r="B302" s="1068"/>
      <c r="C302" s="671">
        <v>0</v>
      </c>
      <c r="D302" s="718">
        <v>0</v>
      </c>
    </row>
    <row r="303" spans="1:4" x14ac:dyDescent="0.2">
      <c r="A303" s="1070" t="s">
        <v>600</v>
      </c>
      <c r="B303" s="1068"/>
      <c r="C303" s="671">
        <v>0</v>
      </c>
      <c r="D303" s="718">
        <v>0</v>
      </c>
    </row>
    <row r="304" spans="1:4" ht="30" customHeight="1" x14ac:dyDescent="0.2">
      <c r="A304" s="1080" t="s">
        <v>20</v>
      </c>
      <c r="B304" s="1081"/>
      <c r="C304" s="671">
        <v>0</v>
      </c>
      <c r="D304" s="718">
        <v>0</v>
      </c>
    </row>
    <row r="305" spans="1:8" ht="15.75" thickBot="1" x14ac:dyDescent="0.25">
      <c r="A305" s="1084" t="s">
        <v>510</v>
      </c>
      <c r="B305" s="1085"/>
      <c r="C305" s="674">
        <v>8402509</v>
      </c>
      <c r="D305" s="718">
        <v>8352509</v>
      </c>
    </row>
    <row r="306" spans="1:8" ht="15.75" thickBot="1" x14ac:dyDescent="0.25">
      <c r="A306" s="1082" t="s">
        <v>48</v>
      </c>
      <c r="B306" s="1069"/>
      <c r="C306" s="685">
        <f>SUM(C277:C285)</f>
        <v>15255043</v>
      </c>
      <c r="D306" s="685">
        <f>SUM(D277:D285)</f>
        <v>15205043</v>
      </c>
    </row>
    <row r="307" spans="1:8" x14ac:dyDescent="0.25">
      <c r="A307" s="854"/>
      <c r="B307" s="854"/>
      <c r="C307" s="854"/>
      <c r="D307" s="854"/>
    </row>
    <row r="308" spans="1:8" x14ac:dyDescent="0.25">
      <c r="A308" s="854"/>
      <c r="B308" s="854"/>
      <c r="C308" s="854"/>
      <c r="D308" s="854"/>
    </row>
    <row r="309" spans="1:8" x14ac:dyDescent="0.25">
      <c r="A309" s="1238"/>
      <c r="B309" s="1188"/>
      <c r="C309" s="1188"/>
      <c r="D309" s="854"/>
    </row>
    <row r="312" spans="1:8" x14ac:dyDescent="0.2">
      <c r="A312" s="1079" t="s">
        <v>566</v>
      </c>
      <c r="B312" s="1079"/>
      <c r="C312" s="1079"/>
    </row>
    <row r="313" spans="1:8" ht="15.75" thickBot="1" x14ac:dyDescent="0.25">
      <c r="A313" s="720"/>
      <c r="B313" s="643"/>
      <c r="C313" s="643"/>
    </row>
    <row r="314" spans="1:8" ht="30.75" thickBot="1" x14ac:dyDescent="0.25">
      <c r="A314" s="1082" t="s">
        <v>97</v>
      </c>
      <c r="B314" s="1154"/>
      <c r="C314" s="721" t="s">
        <v>386</v>
      </c>
      <c r="D314" s="860" t="s">
        <v>387</v>
      </c>
      <c r="G314" s="1153"/>
      <c r="H314" s="1153"/>
    </row>
    <row r="315" spans="1:8" ht="15.75" thickBot="1" x14ac:dyDescent="0.25">
      <c r="A315" s="1155" t="s">
        <v>98</v>
      </c>
      <c r="B315" s="1156"/>
      <c r="C315" s="711">
        <f>SUM(C316:C325)</f>
        <v>0</v>
      </c>
      <c r="D315" s="722">
        <f>SUM(D316:D325)</f>
        <v>0</v>
      </c>
      <c r="G315" s="1153"/>
      <c r="H315" s="1153"/>
    </row>
    <row r="316" spans="1:8" ht="55.5" customHeight="1" x14ac:dyDescent="0.2">
      <c r="A316" s="1129" t="s">
        <v>601</v>
      </c>
      <c r="B316" s="1131"/>
      <c r="C316" s="723">
        <v>0</v>
      </c>
      <c r="D316" s="724">
        <v>0</v>
      </c>
      <c r="G316" s="1153"/>
      <c r="H316" s="1153"/>
    </row>
    <row r="317" spans="1:8" x14ac:dyDescent="0.2">
      <c r="A317" s="1157" t="s">
        <v>393</v>
      </c>
      <c r="B317" s="1158"/>
      <c r="C317" s="725">
        <v>0</v>
      </c>
      <c r="D317" s="726">
        <v>0</v>
      </c>
    </row>
    <row r="318" spans="1:8" x14ac:dyDescent="0.2">
      <c r="A318" s="954" t="s">
        <v>99</v>
      </c>
      <c r="B318" s="955"/>
      <c r="C318" s="727">
        <v>0</v>
      </c>
      <c r="D318" s="728">
        <v>0</v>
      </c>
    </row>
    <row r="319" spans="1:8" ht="28.5" customHeight="1" x14ac:dyDescent="0.2">
      <c r="A319" s="952" t="s">
        <v>917</v>
      </c>
      <c r="B319" s="953"/>
      <c r="C319" s="727">
        <v>0</v>
      </c>
      <c r="D319" s="728">
        <v>0</v>
      </c>
    </row>
    <row r="320" spans="1:8" ht="32.25" customHeight="1" x14ac:dyDescent="0.2">
      <c r="A320" s="952" t="s">
        <v>394</v>
      </c>
      <c r="B320" s="953"/>
      <c r="C320" s="727">
        <v>0</v>
      </c>
      <c r="D320" s="728">
        <v>0</v>
      </c>
    </row>
    <row r="321" spans="1:5" x14ac:dyDescent="0.2">
      <c r="A321" s="954" t="s">
        <v>395</v>
      </c>
      <c r="B321" s="955"/>
      <c r="C321" s="727">
        <v>0</v>
      </c>
      <c r="D321" s="728">
        <v>0</v>
      </c>
    </row>
    <row r="322" spans="1:5" x14ac:dyDescent="0.2">
      <c r="A322" s="954" t="s">
        <v>396</v>
      </c>
      <c r="B322" s="955"/>
      <c r="C322" s="727">
        <v>0</v>
      </c>
      <c r="D322" s="728">
        <v>0</v>
      </c>
    </row>
    <row r="323" spans="1:5" x14ac:dyDescent="0.2">
      <c r="A323" s="954" t="s">
        <v>100</v>
      </c>
      <c r="B323" s="955"/>
      <c r="C323" s="727">
        <v>0</v>
      </c>
      <c r="D323" s="728">
        <v>0</v>
      </c>
    </row>
    <row r="324" spans="1:5" x14ac:dyDescent="0.2">
      <c r="A324" s="954" t="s">
        <v>397</v>
      </c>
      <c r="B324" s="955"/>
      <c r="C324" s="727">
        <v>0</v>
      </c>
      <c r="D324" s="728">
        <v>0</v>
      </c>
    </row>
    <row r="325" spans="1:5" ht="15.75" thickBot="1" x14ac:dyDescent="0.25">
      <c r="A325" s="950" t="s">
        <v>52</v>
      </c>
      <c r="B325" s="951"/>
      <c r="C325" s="729">
        <v>0</v>
      </c>
      <c r="D325" s="730">
        <v>0</v>
      </c>
    </row>
    <row r="326" spans="1:5" ht="15.75" thickBot="1" x14ac:dyDescent="0.25">
      <c r="A326" s="1155" t="s">
        <v>101</v>
      </c>
      <c r="B326" s="1156"/>
      <c r="C326" s="711">
        <f>SUM(C327:C336)</f>
        <v>53266.54</v>
      </c>
      <c r="D326" s="712">
        <f>SUM(D327:D336)</f>
        <v>61514.07</v>
      </c>
    </row>
    <row r="327" spans="1:5" ht="59.25" customHeight="1" x14ac:dyDescent="0.2">
      <c r="A327" s="1129" t="s">
        <v>601</v>
      </c>
      <c r="B327" s="1131"/>
      <c r="C327" s="725">
        <v>0</v>
      </c>
      <c r="D327" s="726">
        <v>0</v>
      </c>
    </row>
    <row r="328" spans="1:5" x14ac:dyDescent="0.2">
      <c r="A328" s="1157" t="s">
        <v>393</v>
      </c>
      <c r="B328" s="1158"/>
      <c r="C328" s="725">
        <v>0</v>
      </c>
      <c r="D328" s="726">
        <v>0</v>
      </c>
    </row>
    <row r="329" spans="1:5" x14ac:dyDescent="0.2">
      <c r="A329" s="954" t="s">
        <v>99</v>
      </c>
      <c r="B329" s="955"/>
      <c r="C329" s="727">
        <v>0</v>
      </c>
      <c r="D329" s="728">
        <v>0</v>
      </c>
    </row>
    <row r="330" spans="1:5" ht="27.75" customHeight="1" x14ac:dyDescent="0.2">
      <c r="A330" s="952" t="s">
        <v>917</v>
      </c>
      <c r="B330" s="953"/>
      <c r="C330" s="727">
        <v>0</v>
      </c>
      <c r="D330" s="728">
        <v>0</v>
      </c>
      <c r="E330" s="731"/>
    </row>
    <row r="331" spans="1:5" ht="24.75" customHeight="1" x14ac:dyDescent="0.2">
      <c r="A331" s="952" t="s">
        <v>394</v>
      </c>
      <c r="B331" s="953"/>
      <c r="C331" s="727">
        <v>0</v>
      </c>
      <c r="D331" s="728">
        <v>0</v>
      </c>
    </row>
    <row r="332" spans="1:5" x14ac:dyDescent="0.2">
      <c r="A332" s="952" t="s">
        <v>395</v>
      </c>
      <c r="B332" s="953"/>
      <c r="C332" s="727">
        <v>0</v>
      </c>
      <c r="D332" s="728">
        <v>0</v>
      </c>
    </row>
    <row r="333" spans="1:5" x14ac:dyDescent="0.2">
      <c r="A333" s="954" t="s">
        <v>396</v>
      </c>
      <c r="B333" s="955"/>
      <c r="C333" s="727">
        <v>0</v>
      </c>
      <c r="D333" s="728">
        <v>0</v>
      </c>
    </row>
    <row r="334" spans="1:5" x14ac:dyDescent="0.2">
      <c r="A334" s="954" t="s">
        <v>398</v>
      </c>
      <c r="B334" s="955"/>
      <c r="C334" s="727">
        <v>53266.54</v>
      </c>
      <c r="D334" s="728">
        <v>61514.07</v>
      </c>
    </row>
    <row r="335" spans="1:5" x14ac:dyDescent="0.2">
      <c r="A335" s="954" t="s">
        <v>397</v>
      </c>
      <c r="B335" s="955"/>
      <c r="C335" s="727">
        <v>0</v>
      </c>
      <c r="D335" s="728">
        <v>0</v>
      </c>
    </row>
    <row r="336" spans="1:5" ht="15.75" thickBot="1" x14ac:dyDescent="0.25">
      <c r="A336" s="1174" t="s">
        <v>686</v>
      </c>
      <c r="B336" s="1175"/>
      <c r="C336" s="732">
        <v>0</v>
      </c>
      <c r="D336" s="733">
        <v>0</v>
      </c>
    </row>
    <row r="337" spans="1:5" ht="15.75" thickBot="1" x14ac:dyDescent="0.25">
      <c r="A337" s="1073" t="s">
        <v>145</v>
      </c>
      <c r="B337" s="1074"/>
      <c r="C337" s="853">
        <f>C315+C326</f>
        <v>53266.54</v>
      </c>
      <c r="D337" s="659">
        <f>D315+D326</f>
        <v>61514.07</v>
      </c>
    </row>
    <row r="342" spans="1:5" x14ac:dyDescent="0.25">
      <c r="A342" s="984" t="s">
        <v>565</v>
      </c>
      <c r="B342" s="984"/>
      <c r="C342" s="984"/>
      <c r="D342" s="972"/>
      <c r="E342" s="972"/>
    </row>
    <row r="343" spans="1:5" ht="15.75" thickBot="1" x14ac:dyDescent="0.3">
      <c r="A343" s="643"/>
      <c r="B343" s="643"/>
      <c r="C343" s="643"/>
      <c r="D343" s="854"/>
    </row>
    <row r="344" spans="1:5" ht="30.75" thickBot="1" x14ac:dyDescent="0.25">
      <c r="A344" s="1176" t="s">
        <v>403</v>
      </c>
      <c r="B344" s="1177"/>
      <c r="C344" s="882" t="s">
        <v>386</v>
      </c>
      <c r="D344" s="679" t="s">
        <v>514</v>
      </c>
    </row>
    <row r="345" spans="1:5" x14ac:dyDescent="0.2">
      <c r="A345" s="1172" t="s">
        <v>11</v>
      </c>
      <c r="B345" s="1173"/>
      <c r="C345" s="651">
        <f>SUM(C346:C352)</f>
        <v>0</v>
      </c>
      <c r="D345" s="651">
        <f>SUM(D346:D352)</f>
        <v>0</v>
      </c>
    </row>
    <row r="346" spans="1:5" x14ac:dyDescent="0.2">
      <c r="A346" s="1056" t="s">
        <v>404</v>
      </c>
      <c r="B346" s="1058"/>
      <c r="C346" s="734">
        <v>0</v>
      </c>
      <c r="D346" s="735">
        <v>0</v>
      </c>
    </row>
    <row r="347" spans="1:5" x14ac:dyDescent="0.2">
      <c r="A347" s="1056" t="s">
        <v>405</v>
      </c>
      <c r="B347" s="1058"/>
      <c r="C347" s="734">
        <v>0</v>
      </c>
      <c r="D347" s="734">
        <v>0</v>
      </c>
    </row>
    <row r="348" spans="1:5" ht="27.75" customHeight="1" x14ac:dyDescent="0.2">
      <c r="A348" s="1036" t="s">
        <v>406</v>
      </c>
      <c r="B348" s="1038"/>
      <c r="C348" s="734">
        <v>0</v>
      </c>
      <c r="D348" s="734">
        <v>0</v>
      </c>
    </row>
    <row r="349" spans="1:5" x14ac:dyDescent="0.2">
      <c r="A349" s="1036" t="s">
        <v>407</v>
      </c>
      <c r="B349" s="1038"/>
      <c r="C349" s="734">
        <v>0</v>
      </c>
      <c r="D349" s="734">
        <v>0</v>
      </c>
    </row>
    <row r="350" spans="1:5" x14ac:dyDescent="0.2">
      <c r="A350" s="1036" t="s">
        <v>530</v>
      </c>
      <c r="B350" s="1038"/>
      <c r="C350" s="734">
        <v>0</v>
      </c>
      <c r="D350" s="734">
        <v>0</v>
      </c>
    </row>
    <row r="351" spans="1:5" x14ac:dyDescent="0.2">
      <c r="A351" s="1036" t="s">
        <v>12</v>
      </c>
      <c r="B351" s="1038"/>
      <c r="C351" s="734">
        <v>0</v>
      </c>
      <c r="D351" s="734">
        <v>0</v>
      </c>
    </row>
    <row r="352" spans="1:5" x14ac:dyDescent="0.2">
      <c r="A352" s="1036" t="s">
        <v>510</v>
      </c>
      <c r="B352" s="1038"/>
      <c r="C352" s="734">
        <v>0</v>
      </c>
      <c r="D352" s="734">
        <v>0</v>
      </c>
    </row>
    <row r="353" spans="1:5" x14ac:dyDescent="0.2">
      <c r="A353" s="1007" t="s">
        <v>408</v>
      </c>
      <c r="B353" s="1009"/>
      <c r="C353" s="651">
        <f>C354+C355+C357</f>
        <v>0</v>
      </c>
      <c r="D353" s="736">
        <f>D354+D355+D357</f>
        <v>0</v>
      </c>
    </row>
    <row r="354" spans="1:5" x14ac:dyDescent="0.2">
      <c r="A354" s="954" t="s">
        <v>109</v>
      </c>
      <c r="B354" s="955"/>
      <c r="C354" s="728">
        <v>0</v>
      </c>
      <c r="D354" s="737">
        <v>0</v>
      </c>
    </row>
    <row r="355" spans="1:5" x14ac:dyDescent="0.2">
      <c r="A355" s="954" t="s">
        <v>409</v>
      </c>
      <c r="B355" s="955"/>
      <c r="C355" s="728">
        <v>0</v>
      </c>
      <c r="D355" s="737">
        <v>0</v>
      </c>
    </row>
    <row r="356" spans="1:5" x14ac:dyDescent="0.2">
      <c r="A356" s="959" t="s">
        <v>410</v>
      </c>
      <c r="B356" s="961"/>
      <c r="C356" s="728">
        <v>0</v>
      </c>
      <c r="D356" s="737">
        <v>0</v>
      </c>
    </row>
    <row r="357" spans="1:5" ht="15.75" thickBot="1" x14ac:dyDescent="0.25">
      <c r="A357" s="1071" t="s">
        <v>510</v>
      </c>
      <c r="B357" s="1072"/>
      <c r="C357" s="728">
        <v>0</v>
      </c>
      <c r="D357" s="737">
        <v>0</v>
      </c>
    </row>
    <row r="358" spans="1:5" ht="15.75" thickBot="1" x14ac:dyDescent="0.25">
      <c r="A358" s="1073" t="s">
        <v>145</v>
      </c>
      <c r="B358" s="1074"/>
      <c r="C358" s="738">
        <f>C345+C353</f>
        <v>0</v>
      </c>
      <c r="D358" s="738">
        <f>D345+D353</f>
        <v>0</v>
      </c>
    </row>
    <row r="361" spans="1:5" ht="26.25" customHeight="1" x14ac:dyDescent="0.2">
      <c r="A361" s="982" t="s">
        <v>593</v>
      </c>
      <c r="B361" s="1243"/>
      <c r="C361" s="1243"/>
      <c r="D361" s="1243"/>
    </row>
    <row r="362" spans="1:5" ht="15.75" thickBot="1" x14ac:dyDescent="0.25">
      <c r="B362" s="704"/>
    </row>
    <row r="363" spans="1:5" ht="30.75" thickBot="1" x14ac:dyDescent="0.25">
      <c r="A363" s="1075"/>
      <c r="B363" s="1076"/>
      <c r="C363" s="878" t="s">
        <v>472</v>
      </c>
      <c r="D363" s="687" t="s">
        <v>387</v>
      </c>
    </row>
    <row r="364" spans="1:5" ht="15.75" thickBot="1" x14ac:dyDescent="0.25">
      <c r="A364" s="1232" t="s">
        <v>464</v>
      </c>
      <c r="B364" s="1233"/>
      <c r="C364" s="727">
        <v>3155682.34</v>
      </c>
      <c r="D364" s="707">
        <v>2401366.67</v>
      </c>
    </row>
    <row r="365" spans="1:5" ht="15.75" thickBot="1" x14ac:dyDescent="0.25">
      <c r="A365" s="1155" t="s">
        <v>232</v>
      </c>
      <c r="B365" s="1156"/>
      <c r="C365" s="712">
        <f>SUM(C364:C364)</f>
        <v>3155682.34</v>
      </c>
      <c r="D365" s="712">
        <f>SUM(D364:D364)</f>
        <v>2401366.67</v>
      </c>
    </row>
    <row r="368" spans="1:5" ht="14.45" customHeight="1" x14ac:dyDescent="0.2">
      <c r="A368" s="982" t="s">
        <v>564</v>
      </c>
      <c r="B368" s="982"/>
      <c r="C368" s="982"/>
      <c r="D368" s="982"/>
      <c r="E368" s="982"/>
    </row>
    <row r="369" spans="1:9" ht="15.75" thickBot="1" x14ac:dyDescent="0.3">
      <c r="E369" s="854"/>
    </row>
    <row r="370" spans="1:9" ht="30.75" thickBot="1" x14ac:dyDescent="0.3">
      <c r="A370" s="1005" t="s">
        <v>159</v>
      </c>
      <c r="B370" s="1152"/>
      <c r="C370" s="613" t="s">
        <v>528</v>
      </c>
      <c r="D370" s="613" t="s">
        <v>529</v>
      </c>
      <c r="E370" s="854"/>
    </row>
    <row r="371" spans="1:9" ht="15.75" thickBot="1" x14ac:dyDescent="0.3">
      <c r="A371" s="1244" t="s">
        <v>656</v>
      </c>
      <c r="B371" s="1245"/>
      <c r="C371" s="739">
        <v>1188386.3</v>
      </c>
      <c r="D371" s="740">
        <v>1580147.57</v>
      </c>
      <c r="E371" s="854"/>
    </row>
    <row r="372" spans="1:9" x14ac:dyDescent="0.25">
      <c r="A372" s="854"/>
      <c r="B372" s="854"/>
      <c r="C372" s="854"/>
      <c r="D372" s="854"/>
      <c r="E372" s="854"/>
    </row>
    <row r="373" spans="1:9" ht="29.25" customHeight="1" x14ac:dyDescent="0.25">
      <c r="A373" s="1242" t="s">
        <v>652</v>
      </c>
      <c r="B373" s="1242"/>
      <c r="C373" s="1242"/>
      <c r="D373" s="972"/>
      <c r="E373" s="972"/>
    </row>
    <row r="378" spans="1:9" x14ac:dyDescent="0.2">
      <c r="A378" s="1004" t="s">
        <v>594</v>
      </c>
      <c r="B378" s="1004"/>
      <c r="C378" s="1004"/>
      <c r="D378" s="1004"/>
      <c r="E378" s="1004"/>
      <c r="F378" s="1004"/>
      <c r="G378" s="1004"/>
      <c r="H378" s="1004"/>
      <c r="I378" s="1004"/>
    </row>
    <row r="380" spans="1:9" x14ac:dyDescent="0.2">
      <c r="A380" s="1004" t="s">
        <v>563</v>
      </c>
      <c r="B380" s="1004"/>
      <c r="C380" s="1004"/>
      <c r="D380" s="1004"/>
      <c r="E380" s="1004"/>
      <c r="F380" s="1004"/>
      <c r="G380" s="1004"/>
      <c r="H380" s="1004"/>
      <c r="I380" s="1004"/>
    </row>
    <row r="381" spans="1:9" ht="15.75" thickBot="1" x14ac:dyDescent="0.25">
      <c r="A381" s="741"/>
      <c r="B381" s="741"/>
      <c r="C381" s="741"/>
      <c r="D381" s="741"/>
      <c r="E381" s="741"/>
      <c r="F381" s="741"/>
      <c r="G381" s="741"/>
      <c r="H381" s="741"/>
      <c r="I381" s="742"/>
    </row>
    <row r="382" spans="1:9" ht="30.75" thickBot="1" x14ac:dyDescent="0.25">
      <c r="A382" s="1111" t="s">
        <v>141</v>
      </c>
      <c r="B382" s="1203" t="s">
        <v>81</v>
      </c>
      <c r="C382" s="1241"/>
      <c r="D382" s="1204"/>
      <c r="E382" s="663" t="s">
        <v>205</v>
      </c>
      <c r="F382" s="1203" t="s">
        <v>82</v>
      </c>
      <c r="G382" s="1241"/>
      <c r="H382" s="1204"/>
      <c r="I382" s="874" t="s">
        <v>334</v>
      </c>
    </row>
    <row r="383" spans="1:9" ht="75.75" thickBot="1" x14ac:dyDescent="0.25">
      <c r="A383" s="1112"/>
      <c r="B383" s="743" t="s">
        <v>204</v>
      </c>
      <c r="C383" s="744" t="s">
        <v>164</v>
      </c>
      <c r="D383" s="745" t="s">
        <v>55</v>
      </c>
      <c r="E383" s="746" t="s">
        <v>462</v>
      </c>
      <c r="F383" s="743" t="s">
        <v>204</v>
      </c>
      <c r="G383" s="744" t="s">
        <v>206</v>
      </c>
      <c r="H383" s="745" t="s">
        <v>302</v>
      </c>
      <c r="I383" s="875"/>
    </row>
    <row r="384" spans="1:9" ht="30.75" thickBot="1" x14ac:dyDescent="0.25">
      <c r="A384" s="747" t="s">
        <v>682</v>
      </c>
      <c r="B384" s="748">
        <v>0</v>
      </c>
      <c r="C384" s="749">
        <v>0</v>
      </c>
      <c r="D384" s="750">
        <v>0</v>
      </c>
      <c r="E384" s="715">
        <v>0</v>
      </c>
      <c r="F384" s="748">
        <v>0</v>
      </c>
      <c r="G384" s="751">
        <v>0</v>
      </c>
      <c r="H384" s="750">
        <v>0</v>
      </c>
      <c r="I384" s="715">
        <f>SUM(B384:H384)</f>
        <v>0</v>
      </c>
    </row>
    <row r="385" spans="1:9" ht="15.75" thickBot="1" x14ac:dyDescent="0.25">
      <c r="A385" s="752" t="s">
        <v>83</v>
      </c>
      <c r="B385" s="753">
        <f t="shared" ref="B385:I385" si="14">SUM(B386:B388)</f>
        <v>0</v>
      </c>
      <c r="C385" s="754">
        <f t="shared" si="14"/>
        <v>0</v>
      </c>
      <c r="D385" s="755">
        <f t="shared" si="14"/>
        <v>0</v>
      </c>
      <c r="E385" s="752">
        <f t="shared" si="14"/>
        <v>0</v>
      </c>
      <c r="F385" s="753">
        <f t="shared" si="14"/>
        <v>0</v>
      </c>
      <c r="G385" s="753">
        <f t="shared" si="14"/>
        <v>0</v>
      </c>
      <c r="H385" s="752">
        <f t="shared" si="14"/>
        <v>0</v>
      </c>
      <c r="I385" s="752">
        <f t="shared" si="14"/>
        <v>0</v>
      </c>
    </row>
    <row r="386" spans="1:9" x14ac:dyDescent="0.2">
      <c r="A386" s="756" t="s">
        <v>84</v>
      </c>
      <c r="B386" s="757">
        <v>0</v>
      </c>
      <c r="C386" s="758">
        <v>0</v>
      </c>
      <c r="D386" s="759">
        <v>0</v>
      </c>
      <c r="E386" s="706">
        <v>0</v>
      </c>
      <c r="F386" s="757">
        <v>0</v>
      </c>
      <c r="G386" s="760">
        <v>0</v>
      </c>
      <c r="H386" s="759">
        <v>0</v>
      </c>
      <c r="I386" s="682">
        <f>SUM(B386:H386)</f>
        <v>0</v>
      </c>
    </row>
    <row r="387" spans="1:9" x14ac:dyDescent="0.2">
      <c r="A387" s="761" t="s">
        <v>85</v>
      </c>
      <c r="B387" s="762">
        <v>0</v>
      </c>
      <c r="C387" s="672">
        <v>0</v>
      </c>
      <c r="D387" s="763">
        <v>0</v>
      </c>
      <c r="E387" s="707">
        <v>0</v>
      </c>
      <c r="F387" s="762">
        <v>0</v>
      </c>
      <c r="G387" s="764">
        <v>0</v>
      </c>
      <c r="H387" s="763">
        <v>0</v>
      </c>
      <c r="I387" s="682">
        <f>SUM(B387:H387)</f>
        <v>0</v>
      </c>
    </row>
    <row r="388" spans="1:9" ht="15.75" thickBot="1" x14ac:dyDescent="0.25">
      <c r="A388" s="765" t="s">
        <v>86</v>
      </c>
      <c r="B388" s="762">
        <v>0</v>
      </c>
      <c r="C388" s="672">
        <v>0</v>
      </c>
      <c r="D388" s="763">
        <v>0</v>
      </c>
      <c r="E388" s="707">
        <v>0</v>
      </c>
      <c r="F388" s="762">
        <v>0</v>
      </c>
      <c r="G388" s="764">
        <v>0</v>
      </c>
      <c r="H388" s="763">
        <v>0</v>
      </c>
      <c r="I388" s="682">
        <f>SUM(B388:H388)</f>
        <v>0</v>
      </c>
    </row>
    <row r="389" spans="1:9" ht="15.75" thickBot="1" x14ac:dyDescent="0.25">
      <c r="A389" s="752" t="s">
        <v>87</v>
      </c>
      <c r="B389" s="748">
        <f t="shared" ref="B389:I389" si="15">SUM(B390:B393)</f>
        <v>0</v>
      </c>
      <c r="C389" s="749">
        <f t="shared" si="15"/>
        <v>0</v>
      </c>
      <c r="D389" s="751">
        <f t="shared" si="15"/>
        <v>0</v>
      </c>
      <c r="E389" s="715">
        <f t="shared" si="15"/>
        <v>0</v>
      </c>
      <c r="F389" s="748">
        <f t="shared" si="15"/>
        <v>0</v>
      </c>
      <c r="G389" s="748">
        <f t="shared" si="15"/>
        <v>0</v>
      </c>
      <c r="H389" s="715">
        <f t="shared" si="15"/>
        <v>0</v>
      </c>
      <c r="I389" s="715">
        <f t="shared" si="15"/>
        <v>0</v>
      </c>
    </row>
    <row r="390" spans="1:9" ht="13.5" customHeight="1" x14ac:dyDescent="0.2">
      <c r="A390" s="766" t="s">
        <v>88</v>
      </c>
      <c r="B390" s="762">
        <v>0</v>
      </c>
      <c r="C390" s="672">
        <v>0</v>
      </c>
      <c r="D390" s="763">
        <v>0</v>
      </c>
      <c r="E390" s="707">
        <v>0</v>
      </c>
      <c r="F390" s="762">
        <v>0</v>
      </c>
      <c r="G390" s="764">
        <v>0</v>
      </c>
      <c r="H390" s="763">
        <v>0</v>
      </c>
      <c r="I390" s="682">
        <f>SUM(B390:H390)</f>
        <v>0</v>
      </c>
    </row>
    <row r="391" spans="1:9" x14ac:dyDescent="0.2">
      <c r="A391" s="766" t="s">
        <v>89</v>
      </c>
      <c r="B391" s="762">
        <v>0</v>
      </c>
      <c r="C391" s="672">
        <v>0</v>
      </c>
      <c r="D391" s="763">
        <v>0</v>
      </c>
      <c r="E391" s="707">
        <v>0</v>
      </c>
      <c r="F391" s="762">
        <v>0</v>
      </c>
      <c r="G391" s="764">
        <v>0</v>
      </c>
      <c r="H391" s="763">
        <v>0</v>
      </c>
      <c r="I391" s="682">
        <f>SUM(B391:H391)</f>
        <v>0</v>
      </c>
    </row>
    <row r="392" spans="1:9" x14ac:dyDescent="0.2">
      <c r="A392" s="766" t="s">
        <v>90</v>
      </c>
      <c r="B392" s="762">
        <v>0</v>
      </c>
      <c r="C392" s="672">
        <v>0</v>
      </c>
      <c r="D392" s="763">
        <v>0</v>
      </c>
      <c r="E392" s="707">
        <v>0</v>
      </c>
      <c r="F392" s="762">
        <v>0</v>
      </c>
      <c r="G392" s="764">
        <v>0</v>
      </c>
      <c r="H392" s="763">
        <v>0</v>
      </c>
      <c r="I392" s="682">
        <f>SUM(B392:H392)</f>
        <v>0</v>
      </c>
    </row>
    <row r="393" spans="1:9" ht="15.75" thickBot="1" x14ac:dyDescent="0.25">
      <c r="A393" s="767" t="s">
        <v>91</v>
      </c>
      <c r="B393" s="762">
        <v>0</v>
      </c>
      <c r="C393" s="672">
        <v>0</v>
      </c>
      <c r="D393" s="763">
        <v>0</v>
      </c>
      <c r="E393" s="707">
        <v>0</v>
      </c>
      <c r="F393" s="762">
        <v>0</v>
      </c>
      <c r="G393" s="764">
        <v>0</v>
      </c>
      <c r="H393" s="763">
        <v>0</v>
      </c>
      <c r="I393" s="682">
        <f>SUM(B393:H393)</f>
        <v>0</v>
      </c>
    </row>
    <row r="394" spans="1:9" ht="26.25" customHeight="1" thickBot="1" x14ac:dyDescent="0.25">
      <c r="A394" s="768" t="s">
        <v>663</v>
      </c>
      <c r="B394" s="769">
        <f t="shared" ref="B394:I394" si="16">B384+B385-B389</f>
        <v>0</v>
      </c>
      <c r="C394" s="769">
        <f t="shared" si="16"/>
        <v>0</v>
      </c>
      <c r="D394" s="769">
        <f t="shared" si="16"/>
        <v>0</v>
      </c>
      <c r="E394" s="770">
        <f t="shared" si="16"/>
        <v>0</v>
      </c>
      <c r="F394" s="769">
        <f t="shared" si="16"/>
        <v>0</v>
      </c>
      <c r="G394" s="769">
        <f t="shared" si="16"/>
        <v>0</v>
      </c>
      <c r="H394" s="770">
        <f t="shared" si="16"/>
        <v>0</v>
      </c>
      <c r="I394" s="770">
        <f t="shared" si="16"/>
        <v>0</v>
      </c>
    </row>
    <row r="395" spans="1:9" ht="47.25" customHeight="1" thickBot="1" x14ac:dyDescent="0.25">
      <c r="A395" s="747" t="s">
        <v>664</v>
      </c>
      <c r="B395" s="771">
        <v>0</v>
      </c>
      <c r="C395" s="772">
        <v>0</v>
      </c>
      <c r="D395" s="773">
        <v>0</v>
      </c>
      <c r="E395" s="774">
        <v>0</v>
      </c>
      <c r="F395" s="771">
        <v>0</v>
      </c>
      <c r="G395" s="775">
        <v>0</v>
      </c>
      <c r="H395" s="773">
        <v>0</v>
      </c>
      <c r="I395" s="774">
        <f>SUM(B395:H395)</f>
        <v>0</v>
      </c>
    </row>
    <row r="396" spans="1:9" x14ac:dyDescent="0.2">
      <c r="A396" s="776" t="s">
        <v>83</v>
      </c>
      <c r="B396" s="777">
        <v>0</v>
      </c>
      <c r="C396" s="778">
        <v>0</v>
      </c>
      <c r="D396" s="779">
        <v>0</v>
      </c>
      <c r="E396" s="780">
        <v>0</v>
      </c>
      <c r="F396" s="777">
        <v>0</v>
      </c>
      <c r="G396" s="781">
        <v>0</v>
      </c>
      <c r="H396" s="779">
        <v>0</v>
      </c>
      <c r="I396" s="780">
        <f>SUM(B396:H396)</f>
        <v>0</v>
      </c>
    </row>
    <row r="397" spans="1:9" ht="15.75" thickBot="1" x14ac:dyDescent="0.25">
      <c r="A397" s="782" t="s">
        <v>87</v>
      </c>
      <c r="B397" s="783">
        <v>0</v>
      </c>
      <c r="C397" s="784">
        <v>0</v>
      </c>
      <c r="D397" s="785">
        <v>0</v>
      </c>
      <c r="E397" s="786">
        <v>0</v>
      </c>
      <c r="F397" s="783">
        <v>0</v>
      </c>
      <c r="G397" s="787">
        <v>0</v>
      </c>
      <c r="H397" s="785">
        <v>0</v>
      </c>
      <c r="I397" s="786">
        <f>SUM(B397:H397)</f>
        <v>0</v>
      </c>
    </row>
    <row r="398" spans="1:9" ht="44.25" customHeight="1" thickBot="1" x14ac:dyDescent="0.25">
      <c r="A398" s="788" t="s">
        <v>662</v>
      </c>
      <c r="B398" s="771">
        <f>B395+B396-B397</f>
        <v>0</v>
      </c>
      <c r="C398" s="772">
        <f t="shared" ref="C398:I398" si="17">C395+C396-C397</f>
        <v>0</v>
      </c>
      <c r="D398" s="773">
        <f t="shared" si="17"/>
        <v>0</v>
      </c>
      <c r="E398" s="774">
        <f t="shared" si="17"/>
        <v>0</v>
      </c>
      <c r="F398" s="771">
        <f t="shared" si="17"/>
        <v>0</v>
      </c>
      <c r="G398" s="775">
        <f t="shared" si="17"/>
        <v>0</v>
      </c>
      <c r="H398" s="773">
        <f t="shared" si="17"/>
        <v>0</v>
      </c>
      <c r="I398" s="774">
        <f t="shared" si="17"/>
        <v>0</v>
      </c>
    </row>
    <row r="399" spans="1:9" ht="32.25" customHeight="1" thickBot="1" x14ac:dyDescent="0.25">
      <c r="A399" s="542" t="s">
        <v>918</v>
      </c>
      <c r="B399" s="685">
        <f t="shared" ref="B399:I399" si="18">B384-B395</f>
        <v>0</v>
      </c>
      <c r="C399" s="685">
        <f t="shared" si="18"/>
        <v>0</v>
      </c>
      <c r="D399" s="685">
        <f t="shared" si="18"/>
        <v>0</v>
      </c>
      <c r="E399" s="685">
        <f t="shared" si="18"/>
        <v>0</v>
      </c>
      <c r="F399" s="685">
        <f t="shared" si="18"/>
        <v>0</v>
      </c>
      <c r="G399" s="685">
        <f t="shared" si="18"/>
        <v>0</v>
      </c>
      <c r="H399" s="685">
        <f t="shared" si="18"/>
        <v>0</v>
      </c>
      <c r="I399" s="685">
        <f t="shared" si="18"/>
        <v>0</v>
      </c>
    </row>
    <row r="400" spans="1:9" ht="34.5" customHeight="1" thickBot="1" x14ac:dyDescent="0.25">
      <c r="A400" s="789" t="s">
        <v>919</v>
      </c>
      <c r="B400" s="685">
        <f>B394-B398</f>
        <v>0</v>
      </c>
      <c r="C400" s="685">
        <f t="shared" ref="C400:I400" si="19">C394-C398</f>
        <v>0</v>
      </c>
      <c r="D400" s="685">
        <f t="shared" si="19"/>
        <v>0</v>
      </c>
      <c r="E400" s="685">
        <f t="shared" si="19"/>
        <v>0</v>
      </c>
      <c r="F400" s="685">
        <f t="shared" si="19"/>
        <v>0</v>
      </c>
      <c r="G400" s="685">
        <f t="shared" si="19"/>
        <v>0</v>
      </c>
      <c r="H400" s="685">
        <f t="shared" si="19"/>
        <v>0</v>
      </c>
      <c r="I400" s="685">
        <f t="shared" si="19"/>
        <v>0</v>
      </c>
    </row>
    <row r="401" spans="1:9" ht="26.25" customHeight="1" x14ac:dyDescent="0.2">
      <c r="A401" s="881"/>
      <c r="B401" s="790"/>
      <c r="C401" s="790"/>
      <c r="D401" s="790"/>
      <c r="E401" s="790"/>
      <c r="F401" s="790"/>
      <c r="G401" s="790"/>
      <c r="H401" s="790"/>
      <c r="I401" s="790"/>
    </row>
    <row r="403" spans="1:9" x14ac:dyDescent="0.2">
      <c r="A403" s="982" t="s">
        <v>562</v>
      </c>
      <c r="B403" s="1188"/>
      <c r="C403" s="1188"/>
    </row>
    <row r="404" spans="1:9" ht="15.75" thickBot="1" x14ac:dyDescent="0.25">
      <c r="A404" s="643"/>
      <c r="B404" s="791"/>
      <c r="C404" s="791"/>
      <c r="E404" s="863"/>
      <c r="F404" s="863"/>
      <c r="G404" s="863"/>
      <c r="H404" s="863"/>
      <c r="I404" s="863"/>
    </row>
    <row r="405" spans="1:9" ht="30.75" thickBot="1" x14ac:dyDescent="0.25">
      <c r="A405" s="1203" t="s">
        <v>207</v>
      </c>
      <c r="B405" s="1204"/>
      <c r="C405" s="792" t="s">
        <v>386</v>
      </c>
      <c r="D405" s="860" t="s">
        <v>514</v>
      </c>
    </row>
    <row r="406" spans="1:9" x14ac:dyDescent="0.2">
      <c r="A406" s="1205" t="s">
        <v>246</v>
      </c>
      <c r="B406" s="1206"/>
      <c r="C406" s="793">
        <v>2262178.09</v>
      </c>
      <c r="D406" s="793">
        <v>2597323.7799999998</v>
      </c>
      <c r="E406" s="863"/>
      <c r="F406" s="863"/>
      <c r="G406" s="863"/>
      <c r="H406" s="863"/>
      <c r="I406" s="863"/>
    </row>
    <row r="407" spans="1:9" x14ac:dyDescent="0.2">
      <c r="A407" s="1062" t="s">
        <v>249</v>
      </c>
      <c r="B407" s="1063"/>
      <c r="C407" s="794">
        <v>0</v>
      </c>
      <c r="D407" s="794">
        <v>0</v>
      </c>
      <c r="E407" s="795"/>
      <c r="F407" s="795"/>
      <c r="G407" s="795"/>
      <c r="H407" s="795"/>
      <c r="I407" s="795"/>
    </row>
    <row r="408" spans="1:9" x14ac:dyDescent="0.2">
      <c r="A408" s="1062" t="s">
        <v>163</v>
      </c>
      <c r="B408" s="1063"/>
      <c r="C408" s="794">
        <v>0</v>
      </c>
      <c r="D408" s="794">
        <v>0</v>
      </c>
      <c r="E408" s="796"/>
      <c r="F408" s="796"/>
      <c r="G408" s="796"/>
      <c r="H408" s="796"/>
      <c r="I408" s="796"/>
    </row>
    <row r="409" spans="1:9" x14ac:dyDescent="0.2">
      <c r="A409" s="1062" t="s">
        <v>103</v>
      </c>
      <c r="B409" s="1063"/>
      <c r="C409" s="797">
        <f>C410+C413+C414+C415+C416</f>
        <v>23166198.109999999</v>
      </c>
      <c r="D409" s="797">
        <f>D410+D413+D414+D415+D416</f>
        <v>23539418.93</v>
      </c>
    </row>
    <row r="410" spans="1:9" ht="27" customHeight="1" x14ac:dyDescent="0.2">
      <c r="A410" s="952" t="s">
        <v>507</v>
      </c>
      <c r="B410" s="953"/>
      <c r="C410" s="707">
        <v>0</v>
      </c>
      <c r="D410" s="707">
        <f>D411-D412</f>
        <v>0</v>
      </c>
    </row>
    <row r="411" spans="1:9" x14ac:dyDescent="0.2">
      <c r="A411" s="962" t="s">
        <v>400</v>
      </c>
      <c r="B411" s="964"/>
      <c r="C411" s="707">
        <v>40209061.020000003</v>
      </c>
      <c r="D411" s="707">
        <v>44169639.670000002</v>
      </c>
    </row>
    <row r="412" spans="1:9" ht="25.5" customHeight="1" x14ac:dyDescent="0.2">
      <c r="A412" s="962" t="s">
        <v>402</v>
      </c>
      <c r="B412" s="964"/>
      <c r="C412" s="707">
        <v>40209061.020000003</v>
      </c>
      <c r="D412" s="707">
        <v>44169639.670000002</v>
      </c>
    </row>
    <row r="413" spans="1:9" x14ac:dyDescent="0.2">
      <c r="A413" s="952" t="s">
        <v>104</v>
      </c>
      <c r="B413" s="953"/>
      <c r="C413" s="707">
        <v>251831</v>
      </c>
      <c r="D413" s="707">
        <v>0</v>
      </c>
    </row>
    <row r="414" spans="1:9" x14ac:dyDescent="0.2">
      <c r="A414" s="952" t="s">
        <v>250</v>
      </c>
      <c r="B414" s="953"/>
      <c r="C414" s="707">
        <v>18555500.879999999</v>
      </c>
      <c r="D414" s="707">
        <v>18397829.27</v>
      </c>
    </row>
    <row r="415" spans="1:9" x14ac:dyDescent="0.2">
      <c r="A415" s="952" t="s">
        <v>105</v>
      </c>
      <c r="B415" s="953"/>
      <c r="C415" s="707">
        <v>0</v>
      </c>
      <c r="D415" s="707">
        <v>0</v>
      </c>
    </row>
    <row r="416" spans="1:9" x14ac:dyDescent="0.2">
      <c r="A416" s="952" t="s">
        <v>120</v>
      </c>
      <c r="B416" s="953"/>
      <c r="C416" s="707">
        <v>4358866.2300000004</v>
      </c>
      <c r="D416" s="707">
        <v>5141589.66</v>
      </c>
    </row>
    <row r="417" spans="1:4" ht="32.25" customHeight="1" thickBot="1" x14ac:dyDescent="0.25">
      <c r="A417" s="1221" t="s">
        <v>106</v>
      </c>
      <c r="B417" s="1222"/>
      <c r="C417" s="794">
        <v>0</v>
      </c>
      <c r="D417" s="794">
        <v>0</v>
      </c>
    </row>
    <row r="418" spans="1:4" ht="15.75" thickBot="1" x14ac:dyDescent="0.25">
      <c r="A418" s="1223" t="s">
        <v>232</v>
      </c>
      <c r="B418" s="1224"/>
      <c r="C418" s="685">
        <f>SUM(C406+C407+C408+C409+C417)</f>
        <v>25428376.199999999</v>
      </c>
      <c r="D418" s="685">
        <f>SUM(D406+D407+D408+D409+D417)</f>
        <v>26136742.710000001</v>
      </c>
    </row>
    <row r="421" spans="1:4" x14ac:dyDescent="0.2">
      <c r="A421" s="863" t="s">
        <v>531</v>
      </c>
      <c r="B421" s="863"/>
      <c r="C421" s="863"/>
      <c r="D421" s="863"/>
    </row>
    <row r="422" spans="1:4" ht="15.75" thickBot="1" x14ac:dyDescent="0.25"/>
    <row r="423" spans="1:4" ht="15.75" thickBot="1" x14ac:dyDescent="0.25">
      <c r="A423" s="798" t="s">
        <v>102</v>
      </c>
      <c r="B423" s="799"/>
      <c r="C423" s="799"/>
      <c r="D423" s="800"/>
    </row>
    <row r="424" spans="1:4" ht="15.75" thickBot="1" x14ac:dyDescent="0.25">
      <c r="A424" s="1199" t="s">
        <v>386</v>
      </c>
      <c r="B424" s="1200"/>
      <c r="C424" s="1197" t="s">
        <v>514</v>
      </c>
      <c r="D424" s="1198"/>
    </row>
    <row r="425" spans="1:4" ht="15.75" thickBot="1" x14ac:dyDescent="0.25">
      <c r="A425" s="1077">
        <v>0</v>
      </c>
      <c r="B425" s="1078"/>
      <c r="C425" s="1077">
        <v>0</v>
      </c>
      <c r="D425" s="1078"/>
    </row>
    <row r="428" spans="1:4" x14ac:dyDescent="0.2">
      <c r="A428" s="1202" t="s">
        <v>674</v>
      </c>
      <c r="B428" s="1202"/>
      <c r="C428" s="1202"/>
      <c r="D428" s="983"/>
    </row>
    <row r="429" spans="1:4" ht="14.25" customHeight="1" x14ac:dyDescent="0.2">
      <c r="A429" s="1201" t="s">
        <v>488</v>
      </c>
      <c r="B429" s="1201"/>
      <c r="C429" s="1201"/>
    </row>
    <row r="430" spans="1:4" ht="15.75" thickBot="1" x14ac:dyDescent="0.25">
      <c r="A430" s="801"/>
      <c r="B430" s="802"/>
      <c r="C430" s="802"/>
    </row>
    <row r="431" spans="1:4" ht="15.75" thickBot="1" x14ac:dyDescent="0.25">
      <c r="A431" s="1150" t="s">
        <v>33</v>
      </c>
      <c r="B431" s="1179"/>
      <c r="C431" s="616" t="s">
        <v>56</v>
      </c>
      <c r="D431" s="616" t="s">
        <v>920</v>
      </c>
    </row>
    <row r="432" spans="1:4" ht="28.15" customHeight="1" x14ac:dyDescent="0.2">
      <c r="A432" s="1180" t="s">
        <v>672</v>
      </c>
      <c r="B432" s="1181"/>
      <c r="C432" s="803">
        <v>0</v>
      </c>
      <c r="D432" s="804">
        <v>0</v>
      </c>
    </row>
    <row r="433" spans="1:4" x14ac:dyDescent="0.2">
      <c r="A433" s="1189" t="s">
        <v>673</v>
      </c>
      <c r="B433" s="1190"/>
      <c r="C433" s="805">
        <v>0</v>
      </c>
      <c r="D433" s="806">
        <v>0</v>
      </c>
    </row>
    <row r="434" spans="1:4" x14ac:dyDescent="0.2">
      <c r="A434" s="1191" t="s">
        <v>62</v>
      </c>
      <c r="B434" s="1192"/>
      <c r="C434" s="807">
        <v>0</v>
      </c>
      <c r="D434" s="808">
        <v>0</v>
      </c>
    </row>
    <row r="435" spans="1:4" x14ac:dyDescent="0.2">
      <c r="A435" s="1193" t="s">
        <v>63</v>
      </c>
      <c r="B435" s="1194"/>
      <c r="C435" s="805">
        <v>0</v>
      </c>
      <c r="D435" s="806">
        <v>0</v>
      </c>
    </row>
    <row r="436" spans="1:4" ht="13.5" customHeight="1" thickBot="1" x14ac:dyDescent="0.25">
      <c r="A436" s="1195" t="s">
        <v>80</v>
      </c>
      <c r="B436" s="1196"/>
      <c r="C436" s="809">
        <v>0</v>
      </c>
      <c r="D436" s="810">
        <v>0</v>
      </c>
    </row>
    <row r="440" spans="1:4" x14ac:dyDescent="0.2">
      <c r="A440" s="859" t="s">
        <v>588</v>
      </c>
      <c r="B440" s="859"/>
      <c r="C440" s="859"/>
    </row>
    <row r="441" spans="1:4" ht="15.75" thickBot="1" x14ac:dyDescent="0.25">
      <c r="A441" s="643"/>
      <c r="B441" s="643"/>
      <c r="C441" s="643"/>
    </row>
    <row r="442" spans="1:4" ht="30.75" thickBot="1" x14ac:dyDescent="0.25">
      <c r="A442" s="864"/>
      <c r="B442" s="792" t="s">
        <v>57</v>
      </c>
      <c r="C442" s="679" t="s">
        <v>149</v>
      </c>
    </row>
    <row r="443" spans="1:4" ht="15.75" thickBot="1" x14ac:dyDescent="0.25">
      <c r="A443" s="851" t="s">
        <v>193</v>
      </c>
      <c r="B443" s="811">
        <f>B444+B449</f>
        <v>0</v>
      </c>
      <c r="C443" s="811">
        <f>C444+C449</f>
        <v>0</v>
      </c>
    </row>
    <row r="444" spans="1:4" x14ac:dyDescent="0.2">
      <c r="A444" s="812" t="s">
        <v>548</v>
      </c>
      <c r="B444" s="647">
        <f>SUM(B446:B448)</f>
        <v>0</v>
      </c>
      <c r="C444" s="647">
        <f>SUM(C446:C448)</f>
        <v>0</v>
      </c>
    </row>
    <row r="445" spans="1:4" x14ac:dyDescent="0.2">
      <c r="A445" s="813" t="s">
        <v>219</v>
      </c>
      <c r="B445" s="655">
        <v>0</v>
      </c>
      <c r="C445" s="869">
        <v>0</v>
      </c>
    </row>
    <row r="446" spans="1:4" x14ac:dyDescent="0.2">
      <c r="A446" s="813"/>
      <c r="B446" s="655">
        <v>0</v>
      </c>
      <c r="C446" s="869">
        <v>0</v>
      </c>
    </row>
    <row r="447" spans="1:4" x14ac:dyDescent="0.2">
      <c r="A447" s="813"/>
      <c r="B447" s="655">
        <v>0</v>
      </c>
      <c r="C447" s="869">
        <v>0</v>
      </c>
    </row>
    <row r="448" spans="1:4" ht="15.75" thickBot="1" x14ac:dyDescent="0.25">
      <c r="A448" s="888"/>
      <c r="B448" s="814">
        <v>0</v>
      </c>
      <c r="C448" s="884">
        <v>0</v>
      </c>
    </row>
    <row r="449" spans="1:3" x14ac:dyDescent="0.2">
      <c r="A449" s="812" t="s">
        <v>549</v>
      </c>
      <c r="B449" s="647">
        <f>SUM(B451:B453)</f>
        <v>0</v>
      </c>
      <c r="C449" s="647">
        <f>SUM(C451:C453)</f>
        <v>0</v>
      </c>
    </row>
    <row r="450" spans="1:3" x14ac:dyDescent="0.2">
      <c r="A450" s="813" t="s">
        <v>219</v>
      </c>
      <c r="B450" s="734">
        <v>0</v>
      </c>
      <c r="C450" s="735">
        <v>0</v>
      </c>
    </row>
    <row r="451" spans="1:3" x14ac:dyDescent="0.2">
      <c r="A451" s="849"/>
      <c r="B451" s="734">
        <v>0</v>
      </c>
      <c r="C451" s="735">
        <v>0</v>
      </c>
    </row>
    <row r="452" spans="1:3" x14ac:dyDescent="0.2">
      <c r="A452" s="849"/>
      <c r="B452" s="655">
        <v>0</v>
      </c>
      <c r="C452" s="869">
        <v>0</v>
      </c>
    </row>
    <row r="453" spans="1:3" ht="15.75" thickBot="1" x14ac:dyDescent="0.25">
      <c r="A453" s="865"/>
      <c r="B453" s="814">
        <v>0</v>
      </c>
      <c r="C453" s="884">
        <v>0</v>
      </c>
    </row>
    <row r="454" spans="1:3" ht="15.75" thickBot="1" x14ac:dyDescent="0.25">
      <c r="A454" s="851" t="s">
        <v>194</v>
      </c>
      <c r="B454" s="811">
        <f>B455+B460</f>
        <v>5183191.72</v>
      </c>
      <c r="C454" s="811">
        <f>C455+C460</f>
        <v>6253919.7400000002</v>
      </c>
    </row>
    <row r="455" spans="1:3" x14ac:dyDescent="0.2">
      <c r="A455" s="866" t="s">
        <v>548</v>
      </c>
      <c r="B455" s="734">
        <f>SUM(B457:B459)</f>
        <v>0</v>
      </c>
      <c r="C455" s="734">
        <f>SUM(C457:C459)</f>
        <v>0</v>
      </c>
    </row>
    <row r="456" spans="1:3" x14ac:dyDescent="0.2">
      <c r="A456" s="849" t="s">
        <v>219</v>
      </c>
      <c r="B456" s="655">
        <v>0</v>
      </c>
      <c r="C456" s="869">
        <v>0</v>
      </c>
    </row>
    <row r="457" spans="1:3" x14ac:dyDescent="0.2">
      <c r="A457" s="849"/>
      <c r="B457" s="655">
        <v>0</v>
      </c>
      <c r="C457" s="869">
        <v>0</v>
      </c>
    </row>
    <row r="458" spans="1:3" x14ac:dyDescent="0.2">
      <c r="A458" s="849"/>
      <c r="B458" s="655">
        <v>0</v>
      </c>
      <c r="C458" s="869">
        <v>0</v>
      </c>
    </row>
    <row r="459" spans="1:3" ht="15.75" thickBot="1" x14ac:dyDescent="0.25">
      <c r="A459" s="865"/>
      <c r="B459" s="814">
        <v>0</v>
      </c>
      <c r="C459" s="884">
        <v>0</v>
      </c>
    </row>
    <row r="460" spans="1:3" x14ac:dyDescent="0.2">
      <c r="A460" s="815" t="s">
        <v>549</v>
      </c>
      <c r="B460" s="652">
        <f>SUM(B462:B464)</f>
        <v>5183191.72</v>
      </c>
      <c r="C460" s="652">
        <f>SUM(C462:C464)</f>
        <v>6253919.7400000002</v>
      </c>
    </row>
    <row r="461" spans="1:3" x14ac:dyDescent="0.2">
      <c r="A461" s="849" t="s">
        <v>219</v>
      </c>
      <c r="B461" s="655">
        <v>0</v>
      </c>
      <c r="C461" s="655">
        <v>0</v>
      </c>
    </row>
    <row r="462" spans="1:3" x14ac:dyDescent="0.2">
      <c r="A462" s="889" t="s">
        <v>903</v>
      </c>
      <c r="B462" s="655">
        <v>140599.51999999999</v>
      </c>
      <c r="C462" s="655">
        <v>0</v>
      </c>
    </row>
    <row r="463" spans="1:3" x14ac:dyDescent="0.2">
      <c r="A463" s="889" t="s">
        <v>904</v>
      </c>
      <c r="B463" s="655">
        <v>5042592.2</v>
      </c>
      <c r="C463" s="655">
        <v>6253919.7400000002</v>
      </c>
    </row>
    <row r="464" spans="1:3" ht="15.75" thickBot="1" x14ac:dyDescent="0.3">
      <c r="A464" s="816"/>
      <c r="B464" s="817">
        <v>0</v>
      </c>
      <c r="C464" s="817">
        <v>0</v>
      </c>
    </row>
    <row r="465" spans="1:9" x14ac:dyDescent="0.2">
      <c r="A465" s="859"/>
      <c r="B465" s="859"/>
      <c r="C465" s="859"/>
    </row>
    <row r="466" spans="1:9" x14ac:dyDescent="0.2">
      <c r="A466" s="859"/>
      <c r="B466" s="859"/>
      <c r="C466" s="859"/>
    </row>
    <row r="467" spans="1:9" ht="43.5" customHeight="1" x14ac:dyDescent="0.2">
      <c r="A467" s="982" t="s">
        <v>667</v>
      </c>
      <c r="B467" s="982"/>
      <c r="C467" s="982"/>
      <c r="D467" s="982"/>
      <c r="E467" s="983"/>
      <c r="F467" s="983"/>
      <c r="G467" s="983"/>
      <c r="H467" s="983"/>
      <c r="I467" s="983"/>
    </row>
    <row r="468" spans="1:9" ht="15.75" thickBot="1" x14ac:dyDescent="0.25">
      <c r="A468" s="857"/>
      <c r="B468" s="857"/>
      <c r="C468" s="857"/>
      <c r="D468" s="857"/>
      <c r="E468" s="858"/>
      <c r="F468" s="858"/>
      <c r="G468" s="858"/>
      <c r="H468" s="858"/>
      <c r="I468" s="858"/>
    </row>
    <row r="469" spans="1:9" ht="55.5" customHeight="1" thickBot="1" x14ac:dyDescent="0.25">
      <c r="A469" s="990" t="s">
        <v>697</v>
      </c>
      <c r="B469" s="991"/>
      <c r="C469" s="991"/>
      <c r="D469" s="991"/>
      <c r="E469" s="992"/>
    </row>
    <row r="470" spans="1:9" ht="24.75" customHeight="1" thickBot="1" x14ac:dyDescent="0.25">
      <c r="A470" s="1021" t="s">
        <v>386</v>
      </c>
      <c r="B470" s="1182"/>
      <c r="C470" s="1183" t="s">
        <v>387</v>
      </c>
      <c r="D470" s="1184"/>
      <c r="E470" s="818" t="s">
        <v>298</v>
      </c>
    </row>
    <row r="471" spans="1:9" ht="20.25" customHeight="1" thickBot="1" x14ac:dyDescent="0.25">
      <c r="A471" s="1077">
        <v>0</v>
      </c>
      <c r="B471" s="1185"/>
      <c r="C471" s="1186">
        <v>0</v>
      </c>
      <c r="D471" s="1187"/>
      <c r="E471" s="819"/>
    </row>
    <row r="472" spans="1:9" x14ac:dyDescent="0.2">
      <c r="A472" s="859"/>
      <c r="B472" s="859"/>
      <c r="C472" s="859"/>
    </row>
    <row r="473" spans="1:9" x14ac:dyDescent="0.2">
      <c r="A473" s="859"/>
      <c r="B473" s="859"/>
      <c r="C473" s="859"/>
    </row>
    <row r="474" spans="1:9" x14ac:dyDescent="0.2">
      <c r="A474" s="859"/>
      <c r="B474" s="859"/>
      <c r="C474" s="859"/>
    </row>
    <row r="475" spans="1:9" x14ac:dyDescent="0.2">
      <c r="A475" s="859"/>
      <c r="B475" s="859"/>
      <c r="C475" s="859"/>
    </row>
    <row r="476" spans="1:9" x14ac:dyDescent="0.2">
      <c r="A476" s="859"/>
      <c r="B476" s="859"/>
      <c r="C476" s="859"/>
    </row>
    <row r="477" spans="1:9" x14ac:dyDescent="0.2">
      <c r="A477" s="859"/>
      <c r="B477" s="859"/>
      <c r="C477" s="859"/>
    </row>
    <row r="478" spans="1:9" x14ac:dyDescent="0.2">
      <c r="A478" s="859"/>
      <c r="B478" s="859"/>
      <c r="C478" s="859"/>
    </row>
    <row r="479" spans="1:9" x14ac:dyDescent="0.2">
      <c r="A479" s="859"/>
      <c r="B479" s="859"/>
      <c r="C479" s="859"/>
    </row>
    <row r="480" spans="1:9" x14ac:dyDescent="0.2">
      <c r="A480" s="859"/>
      <c r="B480" s="859"/>
      <c r="C480" s="859"/>
    </row>
    <row r="481" spans="1:7" x14ac:dyDescent="0.2">
      <c r="A481" s="859" t="s">
        <v>595</v>
      </c>
      <c r="B481" s="859"/>
      <c r="C481" s="859"/>
    </row>
    <row r="482" spans="1:7" x14ac:dyDescent="0.2">
      <c r="A482" s="984" t="s">
        <v>579</v>
      </c>
      <c r="B482" s="984"/>
      <c r="C482" s="984"/>
    </row>
    <row r="483" spans="1:7" ht="15.75" thickBot="1" x14ac:dyDescent="0.25">
      <c r="A483" s="859"/>
      <c r="B483" s="859"/>
      <c r="C483" s="859"/>
    </row>
    <row r="484" spans="1:7" ht="30.75" thickBot="1" x14ac:dyDescent="0.25">
      <c r="A484" s="1027" t="s">
        <v>659</v>
      </c>
      <c r="B484" s="1028"/>
      <c r="C484" s="1028"/>
      <c r="D484" s="1029"/>
      <c r="E484" s="792" t="s">
        <v>57</v>
      </c>
      <c r="F484" s="679" t="s">
        <v>149</v>
      </c>
      <c r="G484" s="820"/>
    </row>
    <row r="485" spans="1:7" ht="14.25" customHeight="1" thickBot="1" x14ac:dyDescent="0.25">
      <c r="A485" s="939" t="s">
        <v>921</v>
      </c>
      <c r="B485" s="940"/>
      <c r="C485" s="940"/>
      <c r="D485" s="941"/>
      <c r="E485" s="811">
        <f>SUM(E486:E493)</f>
        <v>85696831.289999992</v>
      </c>
      <c r="F485" s="811">
        <f>SUM(F486:F493)</f>
        <v>88540792.770000011</v>
      </c>
      <c r="G485" s="507"/>
    </row>
    <row r="486" spans="1:7" x14ac:dyDescent="0.2">
      <c r="A486" s="1059" t="s">
        <v>411</v>
      </c>
      <c r="B486" s="1060"/>
      <c r="C486" s="1060"/>
      <c r="D486" s="1061"/>
      <c r="E486" s="734">
        <v>6050616.9699999997</v>
      </c>
      <c r="F486" s="735">
        <v>6023916.5599999996</v>
      </c>
      <c r="G486" s="643"/>
    </row>
    <row r="487" spans="1:7" x14ac:dyDescent="0.2">
      <c r="A487" s="1056" t="s">
        <v>412</v>
      </c>
      <c r="B487" s="1057"/>
      <c r="C487" s="1057"/>
      <c r="D487" s="1058"/>
      <c r="E487" s="655">
        <v>71792426.75</v>
      </c>
      <c r="F487" s="869">
        <v>74594149.730000004</v>
      </c>
      <c r="G487" s="643"/>
    </row>
    <row r="488" spans="1:7" x14ac:dyDescent="0.2">
      <c r="A488" s="1056" t="s">
        <v>413</v>
      </c>
      <c r="B488" s="1057"/>
      <c r="C488" s="1057"/>
      <c r="D488" s="1058"/>
      <c r="E488" s="655">
        <v>7853787.5700000003</v>
      </c>
      <c r="F488" s="869">
        <v>7922726.4800000004</v>
      </c>
      <c r="G488" s="643"/>
    </row>
    <row r="489" spans="1:7" x14ac:dyDescent="0.2">
      <c r="A489" s="931" t="s">
        <v>414</v>
      </c>
      <c r="B489" s="932"/>
      <c r="C489" s="932"/>
      <c r="D489" s="933"/>
      <c r="E489" s="655">
        <v>0</v>
      </c>
      <c r="F489" s="869">
        <v>0</v>
      </c>
      <c r="G489" s="643"/>
    </row>
    <row r="490" spans="1:7" x14ac:dyDescent="0.2">
      <c r="A490" s="1056" t="s">
        <v>415</v>
      </c>
      <c r="B490" s="1057"/>
      <c r="C490" s="1057"/>
      <c r="D490" s="1058"/>
      <c r="E490" s="655">
        <v>0</v>
      </c>
      <c r="F490" s="869">
        <v>0</v>
      </c>
      <c r="G490" s="643"/>
    </row>
    <row r="491" spans="1:7" ht="24.75" customHeight="1" x14ac:dyDescent="0.2">
      <c r="A491" s="1036" t="s">
        <v>416</v>
      </c>
      <c r="B491" s="1037"/>
      <c r="C491" s="1037"/>
      <c r="D491" s="1038"/>
      <c r="E491" s="655">
        <v>0</v>
      </c>
      <c r="F491" s="869">
        <v>0</v>
      </c>
      <c r="G491" s="643"/>
    </row>
    <row r="492" spans="1:7" x14ac:dyDescent="0.2">
      <c r="A492" s="1036" t="s">
        <v>417</v>
      </c>
      <c r="B492" s="1037"/>
      <c r="C492" s="1037"/>
      <c r="D492" s="1038"/>
      <c r="E492" s="655">
        <v>0</v>
      </c>
      <c r="F492" s="869">
        <v>0</v>
      </c>
      <c r="G492" s="643"/>
    </row>
    <row r="493" spans="1:7" ht="15.75" thickBot="1" x14ac:dyDescent="0.25">
      <c r="A493" s="1084" t="s">
        <v>418</v>
      </c>
      <c r="B493" s="1178"/>
      <c r="C493" s="1178"/>
      <c r="D493" s="1140"/>
      <c r="E493" s="821">
        <v>0</v>
      </c>
      <c r="F493" s="822">
        <v>0</v>
      </c>
      <c r="G493" s="643"/>
    </row>
    <row r="494" spans="1:7" ht="15.75" thickBot="1" x14ac:dyDescent="0.25">
      <c r="A494" s="939" t="s">
        <v>532</v>
      </c>
      <c r="B494" s="940"/>
      <c r="C494" s="940"/>
      <c r="D494" s="941"/>
      <c r="E494" s="823">
        <v>8090.81</v>
      </c>
      <c r="F494" s="824">
        <v>8247.5300000000007</v>
      </c>
      <c r="G494" s="720"/>
    </row>
    <row r="495" spans="1:7" ht="15.75" thickBot="1" x14ac:dyDescent="0.25">
      <c r="A495" s="1064" t="s">
        <v>533</v>
      </c>
      <c r="B495" s="1065"/>
      <c r="C495" s="1065"/>
      <c r="D495" s="1066"/>
      <c r="E495" s="825">
        <v>0</v>
      </c>
      <c r="F495" s="826">
        <v>0</v>
      </c>
      <c r="G495" s="720"/>
    </row>
    <row r="496" spans="1:7" ht="15.75" thickBot="1" x14ac:dyDescent="0.25">
      <c r="A496" s="1064" t="s">
        <v>534</v>
      </c>
      <c r="B496" s="1065"/>
      <c r="C496" s="1065"/>
      <c r="D496" s="1066"/>
      <c r="E496" s="823">
        <v>0</v>
      </c>
      <c r="F496" s="824">
        <v>0</v>
      </c>
      <c r="G496" s="720"/>
    </row>
    <row r="497" spans="1:7" ht="15.75" thickBot="1" x14ac:dyDescent="0.25">
      <c r="A497" s="1064" t="s">
        <v>602</v>
      </c>
      <c r="B497" s="1065"/>
      <c r="C497" s="1065"/>
      <c r="D497" s="1066"/>
      <c r="E497" s="823">
        <v>0</v>
      </c>
      <c r="F497" s="824">
        <v>0</v>
      </c>
      <c r="G497" s="720"/>
    </row>
    <row r="498" spans="1:7" ht="15.75" thickBot="1" x14ac:dyDescent="0.25">
      <c r="A498" s="1064" t="s">
        <v>535</v>
      </c>
      <c r="B498" s="1065"/>
      <c r="C498" s="1065"/>
      <c r="D498" s="1066"/>
      <c r="E498" s="811">
        <f>E499+E507+E510+E513</f>
        <v>1359307.1199999999</v>
      </c>
      <c r="F498" s="811">
        <f>SUM(F499+F507+F510+F513)</f>
        <v>800441.26</v>
      </c>
      <c r="G498" s="507"/>
    </row>
    <row r="499" spans="1:7" x14ac:dyDescent="0.2">
      <c r="A499" s="1059" t="s">
        <v>111</v>
      </c>
      <c r="B499" s="1060"/>
      <c r="C499" s="1060"/>
      <c r="D499" s="1061"/>
      <c r="E499" s="699">
        <v>0</v>
      </c>
      <c r="F499" s="699">
        <f>SUM(F500:F506)</f>
        <v>0</v>
      </c>
    </row>
    <row r="500" spans="1:7" x14ac:dyDescent="0.2">
      <c r="A500" s="959" t="s">
        <v>112</v>
      </c>
      <c r="B500" s="960"/>
      <c r="C500" s="960"/>
      <c r="D500" s="961"/>
      <c r="E500" s="655">
        <v>0</v>
      </c>
      <c r="F500" s="869">
        <v>0</v>
      </c>
      <c r="G500" s="643"/>
    </row>
    <row r="501" spans="1:7" x14ac:dyDescent="0.2">
      <c r="A501" s="959" t="s">
        <v>113</v>
      </c>
      <c r="B501" s="960"/>
      <c r="C501" s="960"/>
      <c r="D501" s="961"/>
      <c r="E501" s="655">
        <v>0</v>
      </c>
      <c r="F501" s="869">
        <v>0</v>
      </c>
      <c r="G501" s="643"/>
    </row>
    <row r="502" spans="1:7" x14ac:dyDescent="0.2">
      <c r="A502" s="959" t="s">
        <v>114</v>
      </c>
      <c r="B502" s="960"/>
      <c r="C502" s="960"/>
      <c r="D502" s="961"/>
      <c r="E502" s="655">
        <v>0</v>
      </c>
      <c r="F502" s="869">
        <v>0</v>
      </c>
      <c r="G502" s="643"/>
    </row>
    <row r="503" spans="1:7" x14ac:dyDescent="0.2">
      <c r="A503" s="959" t="s">
        <v>419</v>
      </c>
      <c r="B503" s="960"/>
      <c r="C503" s="960"/>
      <c r="D503" s="961"/>
      <c r="E503" s="655">
        <v>0</v>
      </c>
      <c r="F503" s="869">
        <v>0</v>
      </c>
      <c r="G503" s="643"/>
    </row>
    <row r="504" spans="1:7" x14ac:dyDescent="0.2">
      <c r="A504" s="959" t="s">
        <v>119</v>
      </c>
      <c r="B504" s="960"/>
      <c r="C504" s="960"/>
      <c r="D504" s="961"/>
      <c r="E504" s="655">
        <v>0</v>
      </c>
      <c r="F504" s="869">
        <v>0</v>
      </c>
      <c r="G504" s="643"/>
    </row>
    <row r="505" spans="1:7" x14ac:dyDescent="0.2">
      <c r="A505" s="959" t="s">
        <v>420</v>
      </c>
      <c r="B505" s="960"/>
      <c r="C505" s="960"/>
      <c r="D505" s="961"/>
      <c r="E505" s="655">
        <v>0</v>
      </c>
      <c r="F505" s="869">
        <v>0</v>
      </c>
      <c r="G505" s="643"/>
    </row>
    <row r="506" spans="1:7" x14ac:dyDescent="0.2">
      <c r="A506" s="959" t="s">
        <v>120</v>
      </c>
      <c r="B506" s="960"/>
      <c r="C506" s="960"/>
      <c r="D506" s="961"/>
      <c r="E506" s="655">
        <v>0</v>
      </c>
      <c r="F506" s="869">
        <v>0</v>
      </c>
      <c r="G506" s="643"/>
    </row>
    <row r="507" spans="1:7" x14ac:dyDescent="0.2">
      <c r="A507" s="1036" t="s">
        <v>121</v>
      </c>
      <c r="B507" s="1037"/>
      <c r="C507" s="1037"/>
      <c r="D507" s="1038"/>
      <c r="E507" s="628">
        <f>SUM(E508:E509)</f>
        <v>0</v>
      </c>
      <c r="F507" s="628">
        <f>SUM(F508:F509)</f>
        <v>0</v>
      </c>
    </row>
    <row r="508" spans="1:7" x14ac:dyDescent="0.2">
      <c r="A508" s="959" t="s">
        <v>122</v>
      </c>
      <c r="B508" s="960"/>
      <c r="C508" s="960"/>
      <c r="D508" s="961"/>
      <c r="E508" s="655">
        <v>0</v>
      </c>
      <c r="F508" s="869">
        <v>0</v>
      </c>
      <c r="G508" s="643"/>
    </row>
    <row r="509" spans="1:7" x14ac:dyDescent="0.2">
      <c r="A509" s="959" t="s">
        <v>123</v>
      </c>
      <c r="B509" s="960"/>
      <c r="C509" s="960"/>
      <c r="D509" s="961"/>
      <c r="E509" s="655">
        <v>0</v>
      </c>
      <c r="F509" s="869">
        <v>0</v>
      </c>
      <c r="G509" s="643"/>
    </row>
    <row r="510" spans="1:7" x14ac:dyDescent="0.2">
      <c r="A510" s="1056" t="s">
        <v>124</v>
      </c>
      <c r="B510" s="1057"/>
      <c r="C510" s="1057"/>
      <c r="D510" s="1058"/>
      <c r="E510" s="628">
        <f>SUM(E511:E512)</f>
        <v>0</v>
      </c>
      <c r="F510" s="628">
        <f>SUM(F511:F512)</f>
        <v>0</v>
      </c>
    </row>
    <row r="511" spans="1:7" x14ac:dyDescent="0.2">
      <c r="A511" s="959" t="s">
        <v>125</v>
      </c>
      <c r="B511" s="960"/>
      <c r="C511" s="960"/>
      <c r="D511" s="961"/>
      <c r="E511" s="655">
        <v>0</v>
      </c>
      <c r="F511" s="869">
        <v>0</v>
      </c>
      <c r="G511" s="643"/>
    </row>
    <row r="512" spans="1:7" x14ac:dyDescent="0.2">
      <c r="A512" s="959" t="s">
        <v>126</v>
      </c>
      <c r="B512" s="960"/>
      <c r="C512" s="960"/>
      <c r="D512" s="961"/>
      <c r="E512" s="655">
        <v>0</v>
      </c>
      <c r="F512" s="869">
        <v>0</v>
      </c>
      <c r="G512" s="643"/>
    </row>
    <row r="513" spans="1:9" x14ac:dyDescent="0.2">
      <c r="A513" s="1056" t="s">
        <v>127</v>
      </c>
      <c r="B513" s="1057"/>
      <c r="C513" s="1057"/>
      <c r="D513" s="1058"/>
      <c r="E513" s="628">
        <f>SUM(E514:E527)</f>
        <v>1359307.1199999999</v>
      </c>
      <c r="F513" s="628">
        <f>SUM(F514:F527)</f>
        <v>800441.26</v>
      </c>
    </row>
    <row r="514" spans="1:9" x14ac:dyDescent="0.2">
      <c r="A514" s="959" t="s">
        <v>128</v>
      </c>
      <c r="B514" s="960"/>
      <c r="C514" s="960"/>
      <c r="D514" s="961"/>
      <c r="E514" s="655">
        <v>1173286.1299999999</v>
      </c>
      <c r="F514" s="869">
        <v>734976.24</v>
      </c>
      <c r="G514" s="643"/>
    </row>
    <row r="515" spans="1:9" x14ac:dyDescent="0.2">
      <c r="A515" s="959" t="s">
        <v>129</v>
      </c>
      <c r="B515" s="960"/>
      <c r="C515" s="960"/>
      <c r="D515" s="961"/>
      <c r="E515" s="655">
        <v>0</v>
      </c>
      <c r="F515" s="869">
        <v>0</v>
      </c>
      <c r="G515" s="643"/>
    </row>
    <row r="516" spans="1:9" x14ac:dyDescent="0.2">
      <c r="A516" s="1053" t="s">
        <v>668</v>
      </c>
      <c r="B516" s="1054"/>
      <c r="C516" s="1054"/>
      <c r="D516" s="1055"/>
      <c r="E516" s="655">
        <v>0</v>
      </c>
      <c r="F516" s="869">
        <v>0</v>
      </c>
      <c r="G516" s="827"/>
    </row>
    <row r="517" spans="1:9" x14ac:dyDescent="0.2">
      <c r="A517" s="959" t="s">
        <v>130</v>
      </c>
      <c r="B517" s="960"/>
      <c r="C517" s="960"/>
      <c r="D517" s="961"/>
      <c r="E517" s="655">
        <v>0</v>
      </c>
      <c r="F517" s="869">
        <v>0</v>
      </c>
      <c r="G517" s="643"/>
    </row>
    <row r="518" spans="1:9" x14ac:dyDescent="0.2">
      <c r="A518" s="959" t="s">
        <v>421</v>
      </c>
      <c r="B518" s="960"/>
      <c r="C518" s="960"/>
      <c r="D518" s="961"/>
      <c r="E518" s="655">
        <v>0</v>
      </c>
      <c r="F518" s="869">
        <v>0</v>
      </c>
      <c r="G518" s="643"/>
    </row>
    <row r="519" spans="1:9" x14ac:dyDescent="0.2">
      <c r="A519" s="959" t="s">
        <v>422</v>
      </c>
      <c r="B519" s="960"/>
      <c r="C519" s="960"/>
      <c r="D519" s="961"/>
      <c r="E519" s="655">
        <v>0</v>
      </c>
      <c r="F519" s="869">
        <v>0</v>
      </c>
      <c r="G519" s="643"/>
    </row>
    <row r="520" spans="1:9" x14ac:dyDescent="0.2">
      <c r="A520" s="959" t="s">
        <v>136</v>
      </c>
      <c r="B520" s="960"/>
      <c r="C520" s="960"/>
      <c r="D520" s="961"/>
      <c r="E520" s="655">
        <v>0</v>
      </c>
      <c r="F520" s="869">
        <v>0</v>
      </c>
      <c r="G520" s="643"/>
    </row>
    <row r="521" spans="1:9" x14ac:dyDescent="0.2">
      <c r="A521" s="959" t="s">
        <v>137</v>
      </c>
      <c r="B521" s="960"/>
      <c r="C521" s="960"/>
      <c r="D521" s="961"/>
      <c r="E521" s="655">
        <v>0</v>
      </c>
      <c r="F521" s="869">
        <v>0</v>
      </c>
      <c r="G521" s="643"/>
    </row>
    <row r="522" spans="1:9" x14ac:dyDescent="0.2">
      <c r="A522" s="959" t="s">
        <v>138</v>
      </c>
      <c r="B522" s="960"/>
      <c r="C522" s="960"/>
      <c r="D522" s="961"/>
      <c r="E522" s="655">
        <v>0</v>
      </c>
      <c r="F522" s="869">
        <v>0</v>
      </c>
      <c r="G522" s="643"/>
    </row>
    <row r="523" spans="1:9" x14ac:dyDescent="0.2">
      <c r="A523" s="962" t="s">
        <v>139</v>
      </c>
      <c r="B523" s="963"/>
      <c r="C523" s="963"/>
      <c r="D523" s="964"/>
      <c r="E523" s="655">
        <v>0</v>
      </c>
      <c r="F523" s="869">
        <v>0</v>
      </c>
      <c r="G523" s="643"/>
    </row>
    <row r="524" spans="1:9" x14ac:dyDescent="0.2">
      <c r="A524" s="962" t="s">
        <v>423</v>
      </c>
      <c r="B524" s="963"/>
      <c r="C524" s="963"/>
      <c r="D524" s="964"/>
      <c r="E524" s="655">
        <v>0</v>
      </c>
      <c r="F524" s="869">
        <v>0</v>
      </c>
      <c r="G524" s="643"/>
    </row>
    <row r="525" spans="1:9" x14ac:dyDescent="0.2">
      <c r="A525" s="962" t="s">
        <v>424</v>
      </c>
      <c r="B525" s="963"/>
      <c r="C525" s="963"/>
      <c r="D525" s="964"/>
      <c r="E525" s="655">
        <v>0</v>
      </c>
      <c r="F525" s="869">
        <v>0</v>
      </c>
      <c r="G525" s="643"/>
    </row>
    <row r="526" spans="1:9" x14ac:dyDescent="0.2">
      <c r="A526" s="1050" t="s">
        <v>13</v>
      </c>
      <c r="B526" s="1051"/>
      <c r="C526" s="1051"/>
      <c r="D526" s="1052"/>
      <c r="E526" s="655">
        <v>0</v>
      </c>
      <c r="F526" s="869">
        <v>0</v>
      </c>
      <c r="G526" s="643"/>
    </row>
    <row r="527" spans="1:9" ht="15.75" customHeight="1" thickBot="1" x14ac:dyDescent="0.25">
      <c r="A527" s="968" t="s">
        <v>687</v>
      </c>
      <c r="B527" s="969"/>
      <c r="C527" s="969"/>
      <c r="D527" s="970"/>
      <c r="E527" s="655">
        <v>186020.99</v>
      </c>
      <c r="F527" s="869">
        <v>65465.02</v>
      </c>
      <c r="G527" s="643"/>
      <c r="I527" s="827"/>
    </row>
    <row r="528" spans="1:9" ht="15.75" thickBot="1" x14ac:dyDescent="0.25">
      <c r="A528" s="965" t="s">
        <v>536</v>
      </c>
      <c r="B528" s="966"/>
      <c r="C528" s="966"/>
      <c r="D528" s="967"/>
      <c r="E528" s="738">
        <f>SUM(E485+E494+E495+E496+E497+E498)</f>
        <v>87064229.219999999</v>
      </c>
      <c r="F528" s="738">
        <f>SUM(F485+F494+F495+F496+F497+F498)</f>
        <v>89349481.560000017</v>
      </c>
      <c r="G528" s="507"/>
    </row>
    <row r="530" spans="1:5" x14ac:dyDescent="0.25">
      <c r="A530" s="971" t="s">
        <v>580</v>
      </c>
      <c r="B530" s="972"/>
      <c r="C530" s="972"/>
      <c r="D530" s="972"/>
    </row>
    <row r="531" spans="1:5" ht="15.75" thickBot="1" x14ac:dyDescent="0.3">
      <c r="A531" s="859"/>
      <c r="B531" s="859"/>
      <c r="C531" s="856"/>
    </row>
    <row r="532" spans="1:5" x14ac:dyDescent="0.2">
      <c r="A532" s="1047" t="s">
        <v>368</v>
      </c>
      <c r="B532" s="1048"/>
      <c r="C532" s="985" t="s">
        <v>57</v>
      </c>
      <c r="D532" s="985" t="s">
        <v>149</v>
      </c>
    </row>
    <row r="533" spans="1:5" ht="15.75" thickBot="1" x14ac:dyDescent="0.25">
      <c r="A533" s="934"/>
      <c r="B533" s="935"/>
      <c r="C533" s="1049"/>
      <c r="D533" s="986"/>
    </row>
    <row r="534" spans="1:5" x14ac:dyDescent="0.2">
      <c r="A534" s="978" t="s">
        <v>432</v>
      </c>
      <c r="B534" s="979"/>
      <c r="C534" s="734">
        <v>11514992.74</v>
      </c>
      <c r="D534" s="735">
        <v>15340847.939999999</v>
      </c>
    </row>
    <row r="535" spans="1:5" x14ac:dyDescent="0.2">
      <c r="A535" s="954" t="s">
        <v>433</v>
      </c>
      <c r="B535" s="955"/>
      <c r="C535" s="655">
        <v>0</v>
      </c>
      <c r="D535" s="869">
        <v>0</v>
      </c>
    </row>
    <row r="536" spans="1:5" x14ac:dyDescent="0.2">
      <c r="A536" s="954" t="s">
        <v>434</v>
      </c>
      <c r="B536" s="955"/>
      <c r="C536" s="655">
        <v>10764741.58</v>
      </c>
      <c r="D536" s="869">
        <v>11340879.060000001</v>
      </c>
    </row>
    <row r="537" spans="1:5" ht="30" customHeight="1" x14ac:dyDescent="0.2">
      <c r="A537" s="952" t="s">
        <v>435</v>
      </c>
      <c r="B537" s="953"/>
      <c r="C537" s="655">
        <v>0</v>
      </c>
      <c r="D537" s="869">
        <v>0</v>
      </c>
    </row>
    <row r="538" spans="1:5" ht="43.9" customHeight="1" x14ac:dyDescent="0.2">
      <c r="A538" s="952" t="s">
        <v>603</v>
      </c>
      <c r="B538" s="953"/>
      <c r="C538" s="655">
        <v>0</v>
      </c>
      <c r="D538" s="869">
        <v>0</v>
      </c>
    </row>
    <row r="539" spans="1:5" ht="27" customHeight="1" x14ac:dyDescent="0.2">
      <c r="A539" s="952" t="s">
        <v>537</v>
      </c>
      <c r="B539" s="953"/>
      <c r="C539" s="655">
        <v>47137.97</v>
      </c>
      <c r="D539" s="869">
        <v>48011.35</v>
      </c>
    </row>
    <row r="540" spans="1:5" x14ac:dyDescent="0.2">
      <c r="A540" s="976" t="s">
        <v>436</v>
      </c>
      <c r="B540" s="977"/>
      <c r="C540" s="813">
        <v>3063.68</v>
      </c>
      <c r="D540" s="850">
        <v>765.43</v>
      </c>
      <c r="E540" s="827"/>
    </row>
    <row r="541" spans="1:5" ht="28.9" customHeight="1" x14ac:dyDescent="0.2">
      <c r="A541" s="952" t="s">
        <v>437</v>
      </c>
      <c r="B541" s="953"/>
      <c r="C541" s="655">
        <v>273006.75</v>
      </c>
      <c r="D541" s="869">
        <v>266512.48</v>
      </c>
    </row>
    <row r="542" spans="1:5" ht="45" customHeight="1" x14ac:dyDescent="0.2">
      <c r="A542" s="952" t="s">
        <v>438</v>
      </c>
      <c r="B542" s="953"/>
      <c r="C542" s="766">
        <v>7941.38</v>
      </c>
      <c r="D542" s="869">
        <v>984730.56</v>
      </c>
    </row>
    <row r="543" spans="1:5" ht="15.75" thickBot="1" x14ac:dyDescent="0.25">
      <c r="A543" s="950" t="s">
        <v>52</v>
      </c>
      <c r="B543" s="951"/>
      <c r="C543" s="828">
        <v>5250.28</v>
      </c>
      <c r="D543" s="829">
        <v>0</v>
      </c>
    </row>
    <row r="544" spans="1:5" ht="15.75" thickBot="1" x14ac:dyDescent="0.25">
      <c r="A544" s="1155" t="s">
        <v>334</v>
      </c>
      <c r="B544" s="1156"/>
      <c r="C544" s="738">
        <f>SUM(C534:C543)</f>
        <v>22616134.379999999</v>
      </c>
      <c r="D544" s="738">
        <f>SUM(D534:D543)</f>
        <v>27981746.82</v>
      </c>
    </row>
    <row r="547" spans="1:6" x14ac:dyDescent="0.2">
      <c r="A547" s="984" t="s">
        <v>581</v>
      </c>
      <c r="B547" s="984"/>
      <c r="C547" s="984"/>
    </row>
    <row r="548" spans="1:6" ht="7.9" customHeight="1" thickBot="1" x14ac:dyDescent="0.25">
      <c r="A548" s="859"/>
      <c r="B548" s="859"/>
      <c r="C548" s="859"/>
    </row>
    <row r="549" spans="1:6" ht="30.75" thickBot="1" x14ac:dyDescent="0.25">
      <c r="A549" s="936" t="s">
        <v>380</v>
      </c>
      <c r="B549" s="937"/>
      <c r="C549" s="937"/>
      <c r="D549" s="938"/>
      <c r="E549" s="792" t="s">
        <v>57</v>
      </c>
      <c r="F549" s="679" t="s">
        <v>149</v>
      </c>
    </row>
    <row r="550" spans="1:6" ht="15.75" thickBot="1" x14ac:dyDescent="0.25">
      <c r="A550" s="939" t="s">
        <v>604</v>
      </c>
      <c r="B550" s="940"/>
      <c r="C550" s="940"/>
      <c r="D550" s="941"/>
      <c r="E550" s="830">
        <f>E551+E552+E553</f>
        <v>54989105.740000002</v>
      </c>
      <c r="F550" s="830">
        <f>F551+F552+F553</f>
        <v>38322909.870000005</v>
      </c>
    </row>
    <row r="551" spans="1:6" x14ac:dyDescent="0.2">
      <c r="A551" s="973" t="s">
        <v>425</v>
      </c>
      <c r="B551" s="974"/>
      <c r="C551" s="974"/>
      <c r="D551" s="975"/>
      <c r="E551" s="647">
        <v>51793787.240000002</v>
      </c>
      <c r="F551" s="870">
        <v>34018705.380000003</v>
      </c>
    </row>
    <row r="552" spans="1:6" x14ac:dyDescent="0.2">
      <c r="A552" s="956" t="s">
        <v>426</v>
      </c>
      <c r="B552" s="957"/>
      <c r="C552" s="957"/>
      <c r="D552" s="958"/>
      <c r="E552" s="655">
        <v>0</v>
      </c>
      <c r="F552" s="869">
        <v>0</v>
      </c>
    </row>
    <row r="553" spans="1:6" ht="15.75" thickBot="1" x14ac:dyDescent="0.25">
      <c r="A553" s="942" t="s">
        <v>660</v>
      </c>
      <c r="B553" s="943"/>
      <c r="C553" s="943"/>
      <c r="D553" s="944"/>
      <c r="E553" s="814">
        <v>3195318.5</v>
      </c>
      <c r="F553" s="884">
        <v>4304204.49</v>
      </c>
    </row>
    <row r="554" spans="1:6" ht="15.75" thickBot="1" x14ac:dyDescent="0.25">
      <c r="A554" s="1033" t="s">
        <v>538</v>
      </c>
      <c r="B554" s="1034"/>
      <c r="C554" s="1034"/>
      <c r="D554" s="1035"/>
      <c r="E554" s="830">
        <v>0</v>
      </c>
      <c r="F554" s="831">
        <v>0</v>
      </c>
    </row>
    <row r="555" spans="1:6" ht="15.75" thickBot="1" x14ac:dyDescent="0.25">
      <c r="A555" s="1041" t="s">
        <v>539</v>
      </c>
      <c r="B555" s="1042"/>
      <c r="C555" s="1042"/>
      <c r="D555" s="1043"/>
      <c r="E555" s="832">
        <f>SUM(E556:E565)</f>
        <v>8979001.5399999991</v>
      </c>
      <c r="F555" s="832">
        <f>SUM(F556:F565)</f>
        <v>3251419</v>
      </c>
    </row>
    <row r="556" spans="1:6" x14ac:dyDescent="0.2">
      <c r="A556" s="1016" t="s">
        <v>688</v>
      </c>
      <c r="B556" s="1017"/>
      <c r="C556" s="1017"/>
      <c r="D556" s="1018"/>
      <c r="E556" s="833">
        <v>0</v>
      </c>
      <c r="F556" s="833">
        <v>0</v>
      </c>
    </row>
    <row r="557" spans="1:6" x14ac:dyDescent="0.2">
      <c r="A557" s="931" t="s">
        <v>689</v>
      </c>
      <c r="B557" s="932"/>
      <c r="C557" s="932"/>
      <c r="D557" s="933"/>
      <c r="E557" s="628">
        <v>0</v>
      </c>
      <c r="F557" s="628">
        <v>0</v>
      </c>
    </row>
    <row r="558" spans="1:6" x14ac:dyDescent="0.2">
      <c r="A558" s="931" t="s">
        <v>427</v>
      </c>
      <c r="B558" s="932"/>
      <c r="C558" s="932"/>
      <c r="D558" s="933"/>
      <c r="E558" s="655">
        <v>0</v>
      </c>
      <c r="F558" s="655">
        <v>0</v>
      </c>
    </row>
    <row r="559" spans="1:6" x14ac:dyDescent="0.2">
      <c r="A559" s="931" t="s">
        <v>677</v>
      </c>
      <c r="B559" s="932"/>
      <c r="C559" s="932"/>
      <c r="D559" s="933"/>
      <c r="E559" s="655">
        <v>0</v>
      </c>
      <c r="F559" s="869">
        <v>0</v>
      </c>
    </row>
    <row r="560" spans="1:6" x14ac:dyDescent="0.2">
      <c r="A560" s="931" t="s">
        <v>428</v>
      </c>
      <c r="B560" s="932"/>
      <c r="C560" s="932"/>
      <c r="D560" s="933"/>
      <c r="E560" s="655">
        <v>0</v>
      </c>
      <c r="F560" s="869">
        <v>0</v>
      </c>
    </row>
    <row r="561" spans="1:6" x14ac:dyDescent="0.2">
      <c r="A561" s="931" t="s">
        <v>429</v>
      </c>
      <c r="B561" s="932"/>
      <c r="C561" s="932"/>
      <c r="D561" s="933"/>
      <c r="E561" s="828">
        <v>0</v>
      </c>
      <c r="F561" s="829">
        <v>0</v>
      </c>
    </row>
    <row r="562" spans="1:6" x14ac:dyDescent="0.2">
      <c r="A562" s="931" t="s">
        <v>430</v>
      </c>
      <c r="B562" s="932"/>
      <c r="C562" s="932"/>
      <c r="D562" s="933"/>
      <c r="E562" s="828">
        <v>1127820</v>
      </c>
      <c r="F562" s="829">
        <v>25000</v>
      </c>
    </row>
    <row r="563" spans="1:6" ht="31.15" customHeight="1" x14ac:dyDescent="0.2">
      <c r="A563" s="956" t="s">
        <v>690</v>
      </c>
      <c r="B563" s="957"/>
      <c r="C563" s="957"/>
      <c r="D563" s="958"/>
      <c r="E563" s="655">
        <v>0</v>
      </c>
      <c r="F563" s="869">
        <v>0</v>
      </c>
    </row>
    <row r="564" spans="1:6" ht="64.5" customHeight="1" x14ac:dyDescent="0.2">
      <c r="A564" s="956" t="s">
        <v>431</v>
      </c>
      <c r="B564" s="957"/>
      <c r="C564" s="957"/>
      <c r="D564" s="958"/>
      <c r="E564" s="828">
        <v>0</v>
      </c>
      <c r="F564" s="829">
        <v>0</v>
      </c>
    </row>
    <row r="565" spans="1:6" ht="81" customHeight="1" thickBot="1" x14ac:dyDescent="0.25">
      <c r="A565" s="942" t="s">
        <v>922</v>
      </c>
      <c r="B565" s="943"/>
      <c r="C565" s="943"/>
      <c r="D565" s="944"/>
      <c r="E565" s="828">
        <v>7851181.54</v>
      </c>
      <c r="F565" s="829">
        <v>3226419</v>
      </c>
    </row>
    <row r="566" spans="1:6" ht="15.75" thickBot="1" x14ac:dyDescent="0.25">
      <c r="A566" s="1010" t="s">
        <v>334</v>
      </c>
      <c r="B566" s="1011"/>
      <c r="C566" s="1011"/>
      <c r="D566" s="1012"/>
      <c r="E566" s="712">
        <f>SUM(E550+E554+E555)</f>
        <v>63968107.280000001</v>
      </c>
      <c r="F566" s="712">
        <f>SUM(F550+F554+F555)</f>
        <v>41574328.870000005</v>
      </c>
    </row>
    <row r="567" spans="1:6" ht="18" customHeight="1" x14ac:dyDescent="0.2"/>
    <row r="568" spans="1:6" ht="18" customHeight="1" x14ac:dyDescent="0.2"/>
    <row r="569" spans="1:6" x14ac:dyDescent="0.25">
      <c r="A569" s="971" t="s">
        <v>582</v>
      </c>
      <c r="B569" s="972"/>
      <c r="C569" s="972"/>
      <c r="D569" s="972"/>
    </row>
    <row r="570" spans="1:6" ht="17.45" customHeight="1" thickBot="1" x14ac:dyDescent="0.3">
      <c r="A570" s="859"/>
      <c r="B570" s="859"/>
      <c r="C570" s="856"/>
      <c r="D570" s="856"/>
    </row>
    <row r="571" spans="1:6" ht="30.75" thickBot="1" x14ac:dyDescent="0.25">
      <c r="A571" s="1027" t="s">
        <v>117</v>
      </c>
      <c r="B571" s="1028"/>
      <c r="C571" s="1028"/>
      <c r="D571" s="1029"/>
      <c r="E571" s="792" t="s">
        <v>57</v>
      </c>
      <c r="F571" s="679" t="s">
        <v>149</v>
      </c>
    </row>
    <row r="572" spans="1:6" ht="30.75" customHeight="1" thickBot="1" x14ac:dyDescent="0.25">
      <c r="A572" s="1064" t="s">
        <v>540</v>
      </c>
      <c r="B572" s="1065"/>
      <c r="C572" s="1065"/>
      <c r="D572" s="1066"/>
      <c r="E572" s="823">
        <v>0</v>
      </c>
      <c r="F572" s="823">
        <v>0</v>
      </c>
    </row>
    <row r="573" spans="1:6" ht="15.75" thickBot="1" x14ac:dyDescent="0.25">
      <c r="A573" s="939" t="s">
        <v>541</v>
      </c>
      <c r="B573" s="940"/>
      <c r="C573" s="940"/>
      <c r="D573" s="941"/>
      <c r="E573" s="811">
        <f>SUM(E574+E575+E579)</f>
        <v>26075116.399999999</v>
      </c>
      <c r="F573" s="811">
        <f>SUM(F574+F575+F579)</f>
        <v>5615942.4600000009</v>
      </c>
    </row>
    <row r="574" spans="1:6" x14ac:dyDescent="0.2">
      <c r="A574" s="1210" t="s">
        <v>542</v>
      </c>
      <c r="B574" s="1211"/>
      <c r="C574" s="1211"/>
      <c r="D574" s="1212"/>
      <c r="E574" s="651">
        <v>18236.38</v>
      </c>
      <c r="F574" s="651">
        <v>523849.39</v>
      </c>
    </row>
    <row r="575" spans="1:6" x14ac:dyDescent="0.2">
      <c r="A575" s="1162" t="s">
        <v>140</v>
      </c>
      <c r="B575" s="1213"/>
      <c r="C575" s="1213"/>
      <c r="D575" s="1214"/>
      <c r="E575" s="622">
        <f>SUM(E576:E578)</f>
        <v>8202996.04</v>
      </c>
      <c r="F575" s="622">
        <f>SUM(F576:F578)</f>
        <v>2448033.29</v>
      </c>
    </row>
    <row r="576" spans="1:6" ht="27.6" customHeight="1" x14ac:dyDescent="0.2">
      <c r="A576" s="956" t="s">
        <v>691</v>
      </c>
      <c r="B576" s="957"/>
      <c r="C576" s="957"/>
      <c r="D576" s="958"/>
      <c r="E576" s="628">
        <v>0</v>
      </c>
      <c r="F576" s="628">
        <v>0</v>
      </c>
    </row>
    <row r="577" spans="1:9" x14ac:dyDescent="0.2">
      <c r="A577" s="956" t="s">
        <v>692</v>
      </c>
      <c r="B577" s="957"/>
      <c r="C577" s="957"/>
      <c r="D577" s="958"/>
      <c r="E577" s="628">
        <v>0</v>
      </c>
      <c r="F577" s="628">
        <v>0</v>
      </c>
    </row>
    <row r="578" spans="1:9" x14ac:dyDescent="0.2">
      <c r="A578" s="956" t="s">
        <v>693</v>
      </c>
      <c r="B578" s="957"/>
      <c r="C578" s="957"/>
      <c r="D578" s="958"/>
      <c r="E578" s="655">
        <v>8202996.04</v>
      </c>
      <c r="F578" s="655">
        <v>2448033.29</v>
      </c>
    </row>
    <row r="579" spans="1:9" x14ac:dyDescent="0.2">
      <c r="A579" s="1007" t="s">
        <v>161</v>
      </c>
      <c r="B579" s="1008"/>
      <c r="C579" s="1008"/>
      <c r="D579" s="1009"/>
      <c r="E579" s="622">
        <f>SUM(E581:E584)</f>
        <v>17853883.979999997</v>
      </c>
      <c r="F579" s="622">
        <f>SUM(F581:F584)</f>
        <v>2644059.7800000003</v>
      </c>
    </row>
    <row r="580" spans="1:9" x14ac:dyDescent="0.2">
      <c r="A580" s="956" t="s">
        <v>605</v>
      </c>
      <c r="B580" s="957"/>
      <c r="C580" s="957"/>
      <c r="D580" s="958"/>
      <c r="E580" s="622">
        <v>0</v>
      </c>
      <c r="F580" s="622">
        <v>0</v>
      </c>
      <c r="G580" s="731"/>
      <c r="H580" s="731"/>
      <c r="I580" s="834"/>
    </row>
    <row r="581" spans="1:9" x14ac:dyDescent="0.2">
      <c r="A581" s="1036" t="s">
        <v>661</v>
      </c>
      <c r="B581" s="1037"/>
      <c r="C581" s="1037"/>
      <c r="D581" s="1038"/>
      <c r="E581" s="655">
        <v>16980310.579999998</v>
      </c>
      <c r="F581" s="655">
        <v>2044665</v>
      </c>
    </row>
    <row r="582" spans="1:9" x14ac:dyDescent="0.2">
      <c r="A582" s="1039" t="s">
        <v>439</v>
      </c>
      <c r="B582" s="1040"/>
      <c r="C582" s="1040"/>
      <c r="D582" s="997"/>
      <c r="E582" s="655">
        <v>107006.47</v>
      </c>
      <c r="F582" s="655">
        <v>25685.279999999999</v>
      </c>
    </row>
    <row r="583" spans="1:9" x14ac:dyDescent="0.2">
      <c r="A583" s="1039" t="s">
        <v>440</v>
      </c>
      <c r="B583" s="1040"/>
      <c r="C583" s="1040"/>
      <c r="D583" s="997"/>
      <c r="E583" s="655">
        <v>0</v>
      </c>
      <c r="F583" s="655">
        <v>0</v>
      </c>
    </row>
    <row r="584" spans="1:9" ht="66" customHeight="1" thickBot="1" x14ac:dyDescent="0.25">
      <c r="A584" s="942" t="s">
        <v>694</v>
      </c>
      <c r="B584" s="943"/>
      <c r="C584" s="943"/>
      <c r="D584" s="944"/>
      <c r="E584" s="814">
        <v>766566.93</v>
      </c>
      <c r="F584" s="814">
        <v>573709.5</v>
      </c>
    </row>
    <row r="585" spans="1:9" ht="15.75" thickBot="1" x14ac:dyDescent="0.25">
      <c r="A585" s="1010" t="s">
        <v>543</v>
      </c>
      <c r="B585" s="1011"/>
      <c r="C585" s="1011"/>
      <c r="D585" s="1012"/>
      <c r="E585" s="712">
        <f>SUM(E572+E573)</f>
        <v>26075116.399999999</v>
      </c>
      <c r="F585" s="712">
        <f>SUM(F572+F573)</f>
        <v>5615942.4600000009</v>
      </c>
    </row>
    <row r="588" spans="1:9" x14ac:dyDescent="0.25">
      <c r="A588" s="1" t="s">
        <v>583</v>
      </c>
      <c r="B588" s="854"/>
      <c r="C588" s="854"/>
    </row>
    <row r="589" spans="1:9" ht="15.75" thickBot="1" x14ac:dyDescent="0.3">
      <c r="A589" s="854"/>
      <c r="B589" s="854"/>
      <c r="C589" s="854"/>
    </row>
    <row r="590" spans="1:9" ht="30.75" thickBot="1" x14ac:dyDescent="0.25">
      <c r="A590" s="1225"/>
      <c r="B590" s="1226"/>
      <c r="C590" s="1226"/>
      <c r="D590" s="1227"/>
      <c r="E590" s="792" t="s">
        <v>57</v>
      </c>
      <c r="F590" s="679" t="s">
        <v>149</v>
      </c>
    </row>
    <row r="591" spans="1:9" ht="15.75" thickBot="1" x14ac:dyDescent="0.25">
      <c r="A591" s="1215" t="s">
        <v>544</v>
      </c>
      <c r="B591" s="1216"/>
      <c r="C591" s="1216"/>
      <c r="D591" s="1217"/>
      <c r="E591" s="811">
        <v>0</v>
      </c>
      <c r="F591" s="811">
        <v>0</v>
      </c>
    </row>
    <row r="592" spans="1:9" ht="15.75" thickBot="1" x14ac:dyDescent="0.25">
      <c r="A592" s="1033" t="s">
        <v>545</v>
      </c>
      <c r="B592" s="1034"/>
      <c r="C592" s="1034"/>
      <c r="D592" s="1035"/>
      <c r="E592" s="811">
        <f>SUM(E593:E594)</f>
        <v>11851488.01</v>
      </c>
      <c r="F592" s="811">
        <f>SUM(F593:F594)</f>
        <v>13062700.640000001</v>
      </c>
    </row>
    <row r="593" spans="1:6" ht="45.75" customHeight="1" x14ac:dyDescent="0.2">
      <c r="A593" s="973" t="s">
        <v>606</v>
      </c>
      <c r="B593" s="974"/>
      <c r="C593" s="974"/>
      <c r="D593" s="975"/>
      <c r="E593" s="734">
        <v>11851488.01</v>
      </c>
      <c r="F593" s="735">
        <v>13062700.640000001</v>
      </c>
    </row>
    <row r="594" spans="1:6" ht="16.149999999999999" customHeight="1" thickBot="1" x14ac:dyDescent="0.25">
      <c r="A594" s="1218" t="s">
        <v>441</v>
      </c>
      <c r="B594" s="1219"/>
      <c r="C594" s="1219"/>
      <c r="D594" s="1220"/>
      <c r="E594" s="828">
        <v>0</v>
      </c>
      <c r="F594" s="829">
        <v>0</v>
      </c>
    </row>
    <row r="595" spans="1:6" ht="15.75" thickBot="1" x14ac:dyDescent="0.25">
      <c r="A595" s="1033" t="s">
        <v>546</v>
      </c>
      <c r="B595" s="1034"/>
      <c r="C595" s="1034"/>
      <c r="D595" s="1035"/>
      <c r="E595" s="811">
        <f>SUM(E596:E602)</f>
        <v>167054.41</v>
      </c>
      <c r="F595" s="811">
        <f>SUM(F596:F602)</f>
        <v>15643.75</v>
      </c>
    </row>
    <row r="596" spans="1:6" x14ac:dyDescent="0.2">
      <c r="A596" s="1016" t="s">
        <v>134</v>
      </c>
      <c r="B596" s="1017"/>
      <c r="C596" s="1017"/>
      <c r="D596" s="1018"/>
      <c r="E596" s="617">
        <v>0</v>
      </c>
      <c r="F596" s="619">
        <v>0</v>
      </c>
    </row>
    <row r="597" spans="1:6" x14ac:dyDescent="0.2">
      <c r="A597" s="1044" t="s">
        <v>14</v>
      </c>
      <c r="B597" s="1045"/>
      <c r="C597" s="1045"/>
      <c r="D597" s="1046"/>
      <c r="E597" s="734">
        <v>0</v>
      </c>
      <c r="F597" s="735">
        <v>0</v>
      </c>
    </row>
    <row r="598" spans="1:6" x14ac:dyDescent="0.2">
      <c r="A598" s="931" t="s">
        <v>463</v>
      </c>
      <c r="B598" s="932"/>
      <c r="C598" s="932"/>
      <c r="D598" s="933"/>
      <c r="E598" s="734">
        <v>0</v>
      </c>
      <c r="F598" s="735">
        <v>0</v>
      </c>
    </row>
    <row r="599" spans="1:6" x14ac:dyDescent="0.2">
      <c r="A599" s="956" t="s">
        <v>442</v>
      </c>
      <c r="B599" s="957"/>
      <c r="C599" s="957"/>
      <c r="D599" s="958"/>
      <c r="E599" s="655">
        <v>0</v>
      </c>
      <c r="F599" s="869">
        <v>0</v>
      </c>
    </row>
    <row r="600" spans="1:6" x14ac:dyDescent="0.2">
      <c r="A600" s="956" t="s">
        <v>443</v>
      </c>
      <c r="B600" s="957"/>
      <c r="C600" s="957"/>
      <c r="D600" s="958"/>
      <c r="E600" s="828">
        <v>0</v>
      </c>
      <c r="F600" s="829">
        <v>0</v>
      </c>
    </row>
    <row r="601" spans="1:6" ht="30.75" customHeight="1" x14ac:dyDescent="0.2">
      <c r="A601" s="956" t="s">
        <v>444</v>
      </c>
      <c r="B601" s="957"/>
      <c r="C601" s="957"/>
      <c r="D601" s="958"/>
      <c r="E601" s="828">
        <v>167054.41</v>
      </c>
      <c r="F601" s="829">
        <v>15643.75</v>
      </c>
    </row>
    <row r="602" spans="1:6" ht="15.75" thickBot="1" x14ac:dyDescent="0.25">
      <c r="A602" s="1207" t="s">
        <v>510</v>
      </c>
      <c r="B602" s="1208"/>
      <c r="C602" s="1208"/>
      <c r="D602" s="1209"/>
      <c r="E602" s="828">
        <v>0</v>
      </c>
      <c r="F602" s="829">
        <v>0</v>
      </c>
    </row>
    <row r="603" spans="1:6" ht="15.75" thickBot="1" x14ac:dyDescent="0.25">
      <c r="A603" s="1010" t="s">
        <v>334</v>
      </c>
      <c r="B603" s="1011"/>
      <c r="C603" s="1011"/>
      <c r="D603" s="1012"/>
      <c r="E603" s="712">
        <f>E591+E592+E595</f>
        <v>12018542.42</v>
      </c>
      <c r="F603" s="712">
        <f>F591+F592+F595</f>
        <v>13078344.390000001</v>
      </c>
    </row>
    <row r="606" spans="1:6" x14ac:dyDescent="0.2">
      <c r="A606" s="984" t="s">
        <v>584</v>
      </c>
      <c r="B606" s="984"/>
      <c r="C606" s="984"/>
    </row>
    <row r="607" spans="1:6" ht="15.75" thickBot="1" x14ac:dyDescent="0.25">
      <c r="A607" s="643"/>
      <c r="B607" s="643"/>
      <c r="C607" s="643"/>
    </row>
    <row r="608" spans="1:6" ht="30.75" thickBot="1" x14ac:dyDescent="0.25">
      <c r="A608" s="1027"/>
      <c r="B608" s="1028"/>
      <c r="C608" s="1028"/>
      <c r="D608" s="1029"/>
      <c r="E608" s="792" t="s">
        <v>57</v>
      </c>
      <c r="F608" s="679" t="s">
        <v>149</v>
      </c>
    </row>
    <row r="609" spans="1:6" ht="15.75" thickBot="1" x14ac:dyDescent="0.25">
      <c r="A609" s="939" t="s">
        <v>545</v>
      </c>
      <c r="B609" s="940"/>
      <c r="C609" s="940"/>
      <c r="D609" s="941"/>
      <c r="E609" s="811">
        <f>E610+E611</f>
        <v>125738.42</v>
      </c>
      <c r="F609" s="811">
        <f>F610+F611</f>
        <v>101372.15</v>
      </c>
    </row>
    <row r="610" spans="1:6" x14ac:dyDescent="0.2">
      <c r="A610" s="1016" t="s">
        <v>445</v>
      </c>
      <c r="B610" s="1017"/>
      <c r="C610" s="1017"/>
      <c r="D610" s="1018"/>
      <c r="E610" s="647">
        <v>0</v>
      </c>
      <c r="F610" s="870">
        <v>0</v>
      </c>
    </row>
    <row r="611" spans="1:6" ht="15.75" thickBot="1" x14ac:dyDescent="0.25">
      <c r="A611" s="1044" t="s">
        <v>651</v>
      </c>
      <c r="B611" s="1045"/>
      <c r="C611" s="1045"/>
      <c r="D611" s="1046"/>
      <c r="E611" s="814">
        <v>125738.42</v>
      </c>
      <c r="F611" s="884">
        <v>101372.15</v>
      </c>
    </row>
    <row r="612" spans="1:6" ht="15.75" thickBot="1" x14ac:dyDescent="0.25">
      <c r="A612" s="939" t="s">
        <v>547</v>
      </c>
      <c r="B612" s="940"/>
      <c r="C612" s="940"/>
      <c r="D612" s="941"/>
      <c r="E612" s="811">
        <f>SUM(E613:E618)</f>
        <v>24678331.5</v>
      </c>
      <c r="F612" s="811">
        <f>SUM(F613:F618)</f>
        <v>16960184.43</v>
      </c>
    </row>
    <row r="613" spans="1:6" x14ac:dyDescent="0.2">
      <c r="A613" s="931" t="s">
        <v>15</v>
      </c>
      <c r="B613" s="932"/>
      <c r="C613" s="932"/>
      <c r="D613" s="933"/>
      <c r="E613" s="655">
        <v>0</v>
      </c>
      <c r="F613" s="655">
        <v>0</v>
      </c>
    </row>
    <row r="614" spans="1:6" x14ac:dyDescent="0.2">
      <c r="A614" s="956" t="s">
        <v>446</v>
      </c>
      <c r="B614" s="957"/>
      <c r="C614" s="957"/>
      <c r="D614" s="958"/>
      <c r="E614" s="655">
        <v>0</v>
      </c>
      <c r="F614" s="655">
        <v>0</v>
      </c>
    </row>
    <row r="615" spans="1:6" x14ac:dyDescent="0.2">
      <c r="A615" s="956" t="s">
        <v>447</v>
      </c>
      <c r="B615" s="957"/>
      <c r="C615" s="957"/>
      <c r="D615" s="958"/>
      <c r="E615" s="828">
        <v>9348740.8000000007</v>
      </c>
      <c r="F615" s="828">
        <v>5353839.4000000004</v>
      </c>
    </row>
    <row r="616" spans="1:6" x14ac:dyDescent="0.2">
      <c r="A616" s="956" t="s">
        <v>459</v>
      </c>
      <c r="B616" s="957"/>
      <c r="C616" s="957"/>
      <c r="D616" s="958"/>
      <c r="E616" s="828">
        <v>15321235.82</v>
      </c>
      <c r="F616" s="828">
        <v>10955659.01</v>
      </c>
    </row>
    <row r="617" spans="1:6" x14ac:dyDescent="0.2">
      <c r="A617" s="956" t="s">
        <v>460</v>
      </c>
      <c r="B617" s="957"/>
      <c r="C617" s="957"/>
      <c r="D617" s="958"/>
      <c r="E617" s="828">
        <v>8354.8799999999992</v>
      </c>
      <c r="F617" s="828">
        <v>650686.02</v>
      </c>
    </row>
    <row r="618" spans="1:6" ht="15.75" thickBot="1" x14ac:dyDescent="0.25">
      <c r="A618" s="1030" t="s">
        <v>510</v>
      </c>
      <c r="B618" s="1031"/>
      <c r="C618" s="1031"/>
      <c r="D618" s="1032"/>
      <c r="E618" s="828">
        <v>0</v>
      </c>
      <c r="F618" s="828">
        <v>0</v>
      </c>
    </row>
    <row r="619" spans="1:6" ht="15.75" thickBot="1" x14ac:dyDescent="0.25">
      <c r="A619" s="1010" t="s">
        <v>334</v>
      </c>
      <c r="B619" s="1011"/>
      <c r="C619" s="1011"/>
      <c r="D619" s="1012"/>
      <c r="E619" s="712">
        <f>SUM(E609+E612)</f>
        <v>24804069.920000002</v>
      </c>
      <c r="F619" s="712">
        <f>SUM(F609+F612)</f>
        <v>17061556.579999998</v>
      </c>
    </row>
    <row r="626" spans="1:6" x14ac:dyDescent="0.2">
      <c r="A626" s="1013" t="s">
        <v>585</v>
      </c>
      <c r="B626" s="1013"/>
      <c r="C626" s="1013"/>
      <c r="D626" s="1013"/>
      <c r="E626" s="1013"/>
      <c r="F626" s="1013"/>
    </row>
    <row r="627" spans="1:6" ht="15.75" thickBot="1" x14ac:dyDescent="0.25">
      <c r="A627" s="835"/>
    </row>
    <row r="628" spans="1:6" ht="15.75" thickBot="1" x14ac:dyDescent="0.25">
      <c r="A628" s="1019" t="s">
        <v>200</v>
      </c>
      <c r="B628" s="1020"/>
      <c r="C628" s="1024" t="s">
        <v>514</v>
      </c>
      <c r="D628" s="1025"/>
      <c r="E628" s="1025"/>
      <c r="F628" s="1026"/>
    </row>
    <row r="629" spans="1:6" ht="15.75" thickBot="1" x14ac:dyDescent="0.25">
      <c r="A629" s="1021"/>
      <c r="B629" s="1022"/>
      <c r="C629" s="880" t="s">
        <v>191</v>
      </c>
      <c r="D629" s="836" t="s">
        <v>192</v>
      </c>
      <c r="E629" s="837" t="s">
        <v>193</v>
      </c>
      <c r="F629" s="836" t="s">
        <v>194</v>
      </c>
    </row>
    <row r="630" spans="1:6" x14ac:dyDescent="0.2">
      <c r="A630" s="994" t="s">
        <v>22</v>
      </c>
      <c r="B630" s="995"/>
      <c r="C630" s="867">
        <f>SUM(C631:C633)</f>
        <v>0</v>
      </c>
      <c r="D630" s="867">
        <f>SUM(D631:D633)</f>
        <v>0</v>
      </c>
      <c r="E630" s="867">
        <f>SUM(E631:E633)</f>
        <v>0</v>
      </c>
      <c r="F630" s="655">
        <f>SUM(F631:F633)</f>
        <v>0</v>
      </c>
    </row>
    <row r="631" spans="1:6" x14ac:dyDescent="0.2">
      <c r="A631" s="996" t="s">
        <v>135</v>
      </c>
      <c r="B631" s="997"/>
      <c r="C631" s="867">
        <v>0</v>
      </c>
      <c r="D631" s="655">
        <v>0</v>
      </c>
      <c r="E631" s="868">
        <v>0</v>
      </c>
      <c r="F631" s="655">
        <v>0</v>
      </c>
    </row>
    <row r="632" spans="1:6" x14ac:dyDescent="0.2">
      <c r="A632" s="996" t="s">
        <v>135</v>
      </c>
      <c r="B632" s="997"/>
      <c r="C632" s="867">
        <v>0</v>
      </c>
      <c r="D632" s="655">
        <v>0</v>
      </c>
      <c r="E632" s="868">
        <v>0</v>
      </c>
      <c r="F632" s="655">
        <v>0</v>
      </c>
    </row>
    <row r="633" spans="1:6" x14ac:dyDescent="0.2">
      <c r="A633" s="996" t="s">
        <v>135</v>
      </c>
      <c r="B633" s="997"/>
      <c r="C633" s="867">
        <v>0</v>
      </c>
      <c r="D633" s="655">
        <v>0</v>
      </c>
      <c r="E633" s="868">
        <v>0</v>
      </c>
      <c r="F633" s="655">
        <v>0</v>
      </c>
    </row>
    <row r="634" spans="1:6" x14ac:dyDescent="0.2">
      <c r="A634" s="998" t="s">
        <v>58</v>
      </c>
      <c r="B634" s="999"/>
      <c r="C634" s="867">
        <v>0</v>
      </c>
      <c r="D634" s="655">
        <v>0</v>
      </c>
      <c r="E634" s="868">
        <v>0</v>
      </c>
      <c r="F634" s="655">
        <v>0</v>
      </c>
    </row>
    <row r="635" spans="1:6" ht="15.75" thickBot="1" x14ac:dyDescent="0.25">
      <c r="A635" s="1000" t="s">
        <v>30</v>
      </c>
      <c r="B635" s="1001"/>
      <c r="C635" s="838">
        <v>0</v>
      </c>
      <c r="D635" s="828">
        <v>0</v>
      </c>
      <c r="E635" s="839">
        <v>0</v>
      </c>
      <c r="F635" s="828">
        <v>0</v>
      </c>
    </row>
    <row r="636" spans="1:6" ht="15.75" thickBot="1" x14ac:dyDescent="0.25">
      <c r="A636" s="1002" t="s">
        <v>48</v>
      </c>
      <c r="B636" s="1003"/>
      <c r="C636" s="712">
        <f>C630+C634+C635</f>
        <v>0</v>
      </c>
      <c r="D636" s="712">
        <f>D630+D634+D635</f>
        <v>0</v>
      </c>
      <c r="E636" s="712">
        <f>E630+E634+E635</f>
        <v>0</v>
      </c>
      <c r="F636" s="712">
        <f>F630+F634+F635</f>
        <v>0</v>
      </c>
    </row>
    <row r="639" spans="1:6" ht="30" customHeight="1" x14ac:dyDescent="0.2">
      <c r="A639" s="982" t="s">
        <v>596</v>
      </c>
      <c r="B639" s="982"/>
      <c r="C639" s="982"/>
      <c r="D639" s="982"/>
      <c r="E639" s="1023"/>
      <c r="F639" s="1023"/>
    </row>
    <row r="641" spans="1:5" x14ac:dyDescent="0.2">
      <c r="A641" s="1013" t="s">
        <v>923</v>
      </c>
      <c r="B641" s="1013"/>
      <c r="C641" s="1013"/>
      <c r="D641" s="1013"/>
    </row>
    <row r="642" spans="1:5" ht="15.75" thickBot="1" x14ac:dyDescent="0.25"/>
    <row r="643" spans="1:5" ht="60.75" thickBot="1" x14ac:dyDescent="0.25">
      <c r="A643" s="1005" t="s">
        <v>159</v>
      </c>
      <c r="B643" s="1006"/>
      <c r="C643" s="695" t="s">
        <v>92</v>
      </c>
      <c r="D643" s="695" t="s">
        <v>678</v>
      </c>
    </row>
    <row r="644" spans="1:5" ht="15.75" thickBot="1" x14ac:dyDescent="0.25">
      <c r="A644" s="1014" t="s">
        <v>160</v>
      </c>
      <c r="B644" s="1015"/>
      <c r="C644" s="840">
        <v>369</v>
      </c>
      <c r="D644" s="841">
        <v>365</v>
      </c>
    </row>
    <row r="647" spans="1:5" x14ac:dyDescent="0.2">
      <c r="A647" s="863" t="s">
        <v>550</v>
      </c>
      <c r="B647" s="858"/>
      <c r="C647" s="858"/>
      <c r="D647" s="858"/>
      <c r="E647" s="858"/>
    </row>
    <row r="648" spans="1:5" ht="15.75" thickBot="1" x14ac:dyDescent="0.25">
      <c r="B648" s="507"/>
      <c r="C648" s="507"/>
    </row>
    <row r="649" spans="1:5" ht="60.75" thickBot="1" x14ac:dyDescent="0.25">
      <c r="A649" s="880" t="s">
        <v>43</v>
      </c>
      <c r="B649" s="836" t="s">
        <v>44</v>
      </c>
      <c r="C649" s="836" t="s">
        <v>142</v>
      </c>
      <c r="D649" s="614" t="s">
        <v>45</v>
      </c>
      <c r="E649" s="613" t="s">
        <v>46</v>
      </c>
    </row>
    <row r="650" spans="1:5" x14ac:dyDescent="0.2">
      <c r="A650" s="842" t="s">
        <v>195</v>
      </c>
      <c r="B650" s="848"/>
      <c r="C650" s="651"/>
      <c r="D650" s="848"/>
      <c r="E650" s="848"/>
    </row>
    <row r="651" spans="1:5" x14ac:dyDescent="0.2">
      <c r="A651" s="844" t="s">
        <v>196</v>
      </c>
      <c r="B651" s="628"/>
      <c r="C651" s="628"/>
      <c r="D651" s="627"/>
      <c r="E651" s="628"/>
    </row>
    <row r="652" spans="1:5" x14ac:dyDescent="0.2">
      <c r="A652" s="844" t="s">
        <v>197</v>
      </c>
      <c r="B652" s="628"/>
      <c r="C652" s="628"/>
      <c r="D652" s="627"/>
      <c r="E652" s="628"/>
    </row>
    <row r="653" spans="1:5" x14ac:dyDescent="0.2">
      <c r="A653" s="844" t="s">
        <v>198</v>
      </c>
      <c r="B653" s="628"/>
      <c r="C653" s="628"/>
      <c r="D653" s="627"/>
      <c r="E653" s="628"/>
    </row>
    <row r="654" spans="1:5" x14ac:dyDescent="0.2">
      <c r="A654" s="844" t="s">
        <v>201</v>
      </c>
      <c r="B654" s="628"/>
      <c r="C654" s="628"/>
      <c r="D654" s="627"/>
      <c r="E654" s="628"/>
    </row>
    <row r="655" spans="1:5" x14ac:dyDescent="0.2">
      <c r="A655" s="844" t="s">
        <v>220</v>
      </c>
      <c r="B655" s="628"/>
      <c r="C655" s="628"/>
      <c r="D655" s="627"/>
      <c r="E655" s="628"/>
    </row>
    <row r="656" spans="1:5" x14ac:dyDescent="0.2">
      <c r="A656" s="844" t="s">
        <v>221</v>
      </c>
      <c r="B656" s="628"/>
      <c r="C656" s="628"/>
      <c r="D656" s="627"/>
      <c r="E656" s="628"/>
    </row>
    <row r="657" spans="1:5" ht="15.75" thickBot="1" x14ac:dyDescent="0.25">
      <c r="A657" s="845" t="s">
        <v>162</v>
      </c>
      <c r="B657" s="846"/>
      <c r="C657" s="846"/>
      <c r="D657" s="847"/>
      <c r="E657" s="846"/>
    </row>
    <row r="660" spans="1:5" x14ac:dyDescent="0.2">
      <c r="A660" s="863" t="s">
        <v>551</v>
      </c>
      <c r="B660" s="886"/>
      <c r="C660" s="886"/>
      <c r="D660" s="886"/>
      <c r="E660" s="886"/>
    </row>
    <row r="661" spans="1:5" ht="15.75" thickBot="1" x14ac:dyDescent="0.25">
      <c r="B661" s="507"/>
      <c r="C661" s="507"/>
    </row>
    <row r="662" spans="1:5" ht="60.75" thickBot="1" x14ac:dyDescent="0.25">
      <c r="A662" s="880" t="s">
        <v>43</v>
      </c>
      <c r="B662" s="836" t="s">
        <v>44</v>
      </c>
      <c r="C662" s="836" t="s">
        <v>142</v>
      </c>
      <c r="D662" s="614" t="s">
        <v>143</v>
      </c>
      <c r="E662" s="613" t="s">
        <v>46</v>
      </c>
    </row>
    <row r="663" spans="1:5" x14ac:dyDescent="0.2">
      <c r="A663" s="842" t="s">
        <v>195</v>
      </c>
      <c r="B663" s="651"/>
      <c r="C663" s="651"/>
      <c r="D663" s="843"/>
      <c r="E663" s="651"/>
    </row>
    <row r="664" spans="1:5" x14ac:dyDescent="0.2">
      <c r="A664" s="844" t="s">
        <v>196</v>
      </c>
      <c r="B664" s="628"/>
      <c r="C664" s="628"/>
      <c r="D664" s="627"/>
      <c r="E664" s="628"/>
    </row>
    <row r="665" spans="1:5" x14ac:dyDescent="0.2">
      <c r="A665" s="844" t="s">
        <v>197</v>
      </c>
      <c r="B665" s="628"/>
      <c r="C665" s="628"/>
      <c r="D665" s="627"/>
      <c r="E665" s="628"/>
    </row>
    <row r="666" spans="1:5" x14ac:dyDescent="0.2">
      <c r="A666" s="844" t="s">
        <v>198</v>
      </c>
      <c r="B666" s="628"/>
      <c r="C666" s="628"/>
      <c r="D666" s="627"/>
      <c r="E666" s="628"/>
    </row>
    <row r="667" spans="1:5" x14ac:dyDescent="0.2">
      <c r="A667" s="844" t="s">
        <v>201</v>
      </c>
      <c r="B667" s="628"/>
      <c r="C667" s="628"/>
      <c r="D667" s="627"/>
      <c r="E667" s="628"/>
    </row>
    <row r="668" spans="1:5" x14ac:dyDescent="0.2">
      <c r="A668" s="844" t="s">
        <v>220</v>
      </c>
      <c r="B668" s="628"/>
      <c r="C668" s="628"/>
      <c r="D668" s="627"/>
      <c r="E668" s="628"/>
    </row>
    <row r="669" spans="1:5" x14ac:dyDescent="0.2">
      <c r="A669" s="844" t="s">
        <v>221</v>
      </c>
      <c r="B669" s="628"/>
      <c r="C669" s="628"/>
      <c r="D669" s="627"/>
      <c r="E669" s="628"/>
    </row>
    <row r="670" spans="1:5" ht="15.75" thickBot="1" x14ac:dyDescent="0.25">
      <c r="A670" s="845" t="s">
        <v>162</v>
      </c>
      <c r="B670" s="846"/>
      <c r="C670" s="846"/>
      <c r="D670" s="847"/>
      <c r="E670" s="846"/>
    </row>
    <row r="678" spans="1:7" x14ac:dyDescent="0.25">
      <c r="A678" s="872"/>
      <c r="B678" s="872"/>
      <c r="C678" s="993"/>
      <c r="D678" s="980"/>
      <c r="E678" s="872"/>
      <c r="F678" s="872"/>
    </row>
    <row r="679" spans="1:7" ht="30" x14ac:dyDescent="0.25">
      <c r="A679" s="855" t="s">
        <v>556</v>
      </c>
      <c r="B679" s="855"/>
      <c r="C679" s="993" t="s">
        <v>42</v>
      </c>
      <c r="D679" s="980"/>
      <c r="E679" s="855"/>
      <c r="F679" s="980" t="s">
        <v>553</v>
      </c>
      <c r="G679" s="980"/>
    </row>
    <row r="680" spans="1:7" x14ac:dyDescent="0.25">
      <c r="A680" s="855" t="s">
        <v>554</v>
      </c>
      <c r="B680" s="856"/>
      <c r="C680" s="980" t="s">
        <v>552</v>
      </c>
      <c r="D680" s="981"/>
      <c r="E680" s="855"/>
      <c r="F680" s="980" t="s">
        <v>555</v>
      </c>
      <c r="G680" s="980"/>
    </row>
  </sheetData>
  <mergeCells count="407">
    <mergeCell ref="A55:B55"/>
    <mergeCell ref="A121:B121"/>
    <mergeCell ref="A99:A100"/>
    <mergeCell ref="A175:B175"/>
    <mergeCell ref="A269:B269"/>
    <mergeCell ref="A270:B270"/>
    <mergeCell ref="A122:B122"/>
    <mergeCell ref="A120:B120"/>
    <mergeCell ref="A151:B151"/>
    <mergeCell ref="A123:B123"/>
    <mergeCell ref="A267:B267"/>
    <mergeCell ref="A209:E209"/>
    <mergeCell ref="A206:B206"/>
    <mergeCell ref="A215:B215"/>
    <mergeCell ref="A118:B118"/>
    <mergeCell ref="A212:B212"/>
    <mergeCell ref="A217:B217"/>
    <mergeCell ref="A218:B218"/>
    <mergeCell ref="A268:B268"/>
    <mergeCell ref="A216:B216"/>
    <mergeCell ref="A192:B192"/>
    <mergeCell ref="A115:C115"/>
    <mergeCell ref="B167:D167"/>
    <mergeCell ref="B164:D164"/>
    <mergeCell ref="A355:B355"/>
    <mergeCell ref="B382:D382"/>
    <mergeCell ref="A364:B364"/>
    <mergeCell ref="A373:E373"/>
    <mergeCell ref="A370:B370"/>
    <mergeCell ref="A380:I380"/>
    <mergeCell ref="A361:D361"/>
    <mergeCell ref="A354:B354"/>
    <mergeCell ref="A356:B356"/>
    <mergeCell ref="F382:H382"/>
    <mergeCell ref="A371:B371"/>
    <mergeCell ref="A365:B365"/>
    <mergeCell ref="A382:A383"/>
    <mergeCell ref="A368:E368"/>
    <mergeCell ref="A595:D595"/>
    <mergeCell ref="A601:D601"/>
    <mergeCell ref="A272:B272"/>
    <mergeCell ref="A230:B230"/>
    <mergeCell ref="A265:B265"/>
    <mergeCell ref="A266:B266"/>
    <mergeCell ref="A289:B289"/>
    <mergeCell ref="A318:B318"/>
    <mergeCell ref="A319:B319"/>
    <mergeCell ref="A296:B296"/>
    <mergeCell ref="A273:B273"/>
    <mergeCell ref="A261:E261"/>
    <mergeCell ref="D240:E240"/>
    <mergeCell ref="B240:C240"/>
    <mergeCell ref="A264:B264"/>
    <mergeCell ref="A309:C309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583:D583"/>
    <mergeCell ref="A584:D584"/>
    <mergeCell ref="A408:B408"/>
    <mergeCell ref="A414:B414"/>
    <mergeCell ref="A606:C606"/>
    <mergeCell ref="A594:D594"/>
    <mergeCell ref="A596:D596"/>
    <mergeCell ref="A416:B416"/>
    <mergeCell ref="A417:B417"/>
    <mergeCell ref="A412:B412"/>
    <mergeCell ref="A418:B418"/>
    <mergeCell ref="A542:B542"/>
    <mergeCell ref="A593:D593"/>
    <mergeCell ref="A599:D599"/>
    <mergeCell ref="A600:D600"/>
    <mergeCell ref="A580:D580"/>
    <mergeCell ref="A541:B541"/>
    <mergeCell ref="A585:D585"/>
    <mergeCell ref="A590:D590"/>
    <mergeCell ref="A544:B544"/>
    <mergeCell ref="A547:C547"/>
    <mergeCell ref="A597:D597"/>
    <mergeCell ref="A413:B413"/>
    <mergeCell ref="A598:D598"/>
    <mergeCell ref="A492:D492"/>
    <mergeCell ref="A493:D493"/>
    <mergeCell ref="A431:B431"/>
    <mergeCell ref="A432:B432"/>
    <mergeCell ref="A470:B470"/>
    <mergeCell ref="C470:D470"/>
    <mergeCell ref="A471:B471"/>
    <mergeCell ref="C471:D471"/>
    <mergeCell ref="A403:C403"/>
    <mergeCell ref="A433:B433"/>
    <mergeCell ref="A434:B434"/>
    <mergeCell ref="A435:B435"/>
    <mergeCell ref="A436:B436"/>
    <mergeCell ref="A487:D487"/>
    <mergeCell ref="A491:D491"/>
    <mergeCell ref="A425:B425"/>
    <mergeCell ref="A415:B415"/>
    <mergeCell ref="C424:D424"/>
    <mergeCell ref="A424:B424"/>
    <mergeCell ref="A429:C429"/>
    <mergeCell ref="A428:D428"/>
    <mergeCell ref="A405:B405"/>
    <mergeCell ref="A406:B406"/>
    <mergeCell ref="A407:B407"/>
    <mergeCell ref="A346:B346"/>
    <mergeCell ref="A347:B347"/>
    <mergeCell ref="A352:B352"/>
    <mergeCell ref="A353:B353"/>
    <mergeCell ref="A331:B331"/>
    <mergeCell ref="A332:B332"/>
    <mergeCell ref="A342:E342"/>
    <mergeCell ref="A333:B333"/>
    <mergeCell ref="A334:B334"/>
    <mergeCell ref="A350:B350"/>
    <mergeCell ref="A345:B345"/>
    <mergeCell ref="A336:B336"/>
    <mergeCell ref="A351:B351"/>
    <mergeCell ref="A335:B335"/>
    <mergeCell ref="A344:B344"/>
    <mergeCell ref="A348:B348"/>
    <mergeCell ref="A337:B337"/>
    <mergeCell ref="A183:B183"/>
    <mergeCell ref="A176:B176"/>
    <mergeCell ref="A191:B191"/>
    <mergeCell ref="A198:B198"/>
    <mergeCell ref="A200:B200"/>
    <mergeCell ref="A211:B211"/>
    <mergeCell ref="A202:B202"/>
    <mergeCell ref="A203:B203"/>
    <mergeCell ref="A204:B204"/>
    <mergeCell ref="A324:B324"/>
    <mergeCell ref="A325:B325"/>
    <mergeCell ref="A327:B327"/>
    <mergeCell ref="A330:B330"/>
    <mergeCell ref="A323:B323"/>
    <mergeCell ref="A329:B329"/>
    <mergeCell ref="G314:H314"/>
    <mergeCell ref="G315:H315"/>
    <mergeCell ref="G316:H316"/>
    <mergeCell ref="A316:B316"/>
    <mergeCell ref="A321:B321"/>
    <mergeCell ref="A322:B322"/>
    <mergeCell ref="A314:B314"/>
    <mergeCell ref="A315:B315"/>
    <mergeCell ref="A317:B317"/>
    <mergeCell ref="A326:B326"/>
    <mergeCell ref="A328:B328"/>
    <mergeCell ref="A320:B320"/>
    <mergeCell ref="A284:B284"/>
    <mergeCell ref="A298:B298"/>
    <mergeCell ref="A299:B299"/>
    <mergeCell ref="A288:B288"/>
    <mergeCell ref="A305:B305"/>
    <mergeCell ref="A201:B201"/>
    <mergeCell ref="A287:B287"/>
    <mergeCell ref="A297:B297"/>
    <mergeCell ref="A274:D274"/>
    <mergeCell ref="A271:B271"/>
    <mergeCell ref="A285:B285"/>
    <mergeCell ref="A286:B286"/>
    <mergeCell ref="A238:E238"/>
    <mergeCell ref="A231:B231"/>
    <mergeCell ref="B250:E250"/>
    <mergeCell ref="B242:E242"/>
    <mergeCell ref="A232:B232"/>
    <mergeCell ref="A263:B263"/>
    <mergeCell ref="A213:B213"/>
    <mergeCell ref="A304:B304"/>
    <mergeCell ref="A302:B302"/>
    <mergeCell ref="B163:D163"/>
    <mergeCell ref="A63:B63"/>
    <mergeCell ref="A161:D162"/>
    <mergeCell ref="A219:B219"/>
    <mergeCell ref="A227:D227"/>
    <mergeCell ref="A220:B220"/>
    <mergeCell ref="A229:B229"/>
    <mergeCell ref="A221:B221"/>
    <mergeCell ref="A222:B222"/>
    <mergeCell ref="A223:B223"/>
    <mergeCell ref="A224:B224"/>
    <mergeCell ref="A168:D168"/>
    <mergeCell ref="A180:B180"/>
    <mergeCell ref="A181:B181"/>
    <mergeCell ref="A182:B182"/>
    <mergeCell ref="A185:B185"/>
    <mergeCell ref="A196:B196"/>
    <mergeCell ref="A199:B199"/>
    <mergeCell ref="A186:B186"/>
    <mergeCell ref="B165:D165"/>
    <mergeCell ref="B166:D166"/>
    <mergeCell ref="A178:B178"/>
    <mergeCell ref="A179:B179"/>
    <mergeCell ref="A173:G173"/>
    <mergeCell ref="A41:B41"/>
    <mergeCell ref="A46:B46"/>
    <mergeCell ref="A49:B49"/>
    <mergeCell ref="A50:B50"/>
    <mergeCell ref="E161:E162"/>
    <mergeCell ref="F161:H161"/>
    <mergeCell ref="I161:I162"/>
    <mergeCell ref="A114:D114"/>
    <mergeCell ref="A116:B116"/>
    <mergeCell ref="A97:G97"/>
    <mergeCell ref="G99:I99"/>
    <mergeCell ref="B99:F99"/>
    <mergeCell ref="A119:B119"/>
    <mergeCell ref="A117:B117"/>
    <mergeCell ref="A58:B58"/>
    <mergeCell ref="A59:B59"/>
    <mergeCell ref="A62:B62"/>
    <mergeCell ref="A98:C98"/>
    <mergeCell ref="A107:C107"/>
    <mergeCell ref="A90:C90"/>
    <mergeCell ref="A60:B60"/>
    <mergeCell ref="A66:E66"/>
    <mergeCell ref="A159:I159"/>
    <mergeCell ref="A57:B57"/>
    <mergeCell ref="A54:B54"/>
    <mergeCell ref="A26:I26"/>
    <mergeCell ref="A2:I2"/>
    <mergeCell ref="A3:I3"/>
    <mergeCell ref="A141:I141"/>
    <mergeCell ref="A143:B143"/>
    <mergeCell ref="A150:B150"/>
    <mergeCell ref="A144:B144"/>
    <mergeCell ref="A39:B39"/>
    <mergeCell ref="A6:I6"/>
    <mergeCell ref="A16:I16"/>
    <mergeCell ref="A31:I31"/>
    <mergeCell ref="A45:B45"/>
    <mergeCell ref="A108:C108"/>
    <mergeCell ref="A51:B51"/>
    <mergeCell ref="A52:B52"/>
    <mergeCell ref="A53:B53"/>
    <mergeCell ref="A48:B48"/>
    <mergeCell ref="A38:C38"/>
    <mergeCell ref="A42:B42"/>
    <mergeCell ref="A43:B43"/>
    <mergeCell ref="A44:B44"/>
    <mergeCell ref="A37:B37"/>
    <mergeCell ref="A40:B40"/>
    <mergeCell ref="A498:D498"/>
    <mergeCell ref="A410:B410"/>
    <mergeCell ref="A187:B187"/>
    <mergeCell ref="C425:D425"/>
    <mergeCell ref="A494:D494"/>
    <mergeCell ref="A495:D495"/>
    <mergeCell ref="A496:D496"/>
    <mergeCell ref="A488:D488"/>
    <mergeCell ref="A489:D489"/>
    <mergeCell ref="A490:D490"/>
    <mergeCell ref="A484:D484"/>
    <mergeCell ref="A485:D485"/>
    <mergeCell ref="A486:D486"/>
    <mergeCell ref="A411:B411"/>
    <mergeCell ref="A197:B197"/>
    <mergeCell ref="A214:B214"/>
    <mergeCell ref="A312:C312"/>
    <mergeCell ref="A300:B300"/>
    <mergeCell ref="A301:B301"/>
    <mergeCell ref="A306:B306"/>
    <mergeCell ref="A189:B189"/>
    <mergeCell ref="A190:B190"/>
    <mergeCell ref="A193:B193"/>
    <mergeCell ref="A205:B205"/>
    <mergeCell ref="A499:D499"/>
    <mergeCell ref="A500:D500"/>
    <mergeCell ref="A501:D501"/>
    <mergeCell ref="A502:D502"/>
    <mergeCell ref="A503:D503"/>
    <mergeCell ref="A409:B409"/>
    <mergeCell ref="A504:D504"/>
    <mergeCell ref="A497:D497"/>
    <mergeCell ref="A177:B177"/>
    <mergeCell ref="A188:B188"/>
    <mergeCell ref="A184:B184"/>
    <mergeCell ref="A194:B194"/>
    <mergeCell ref="A195:B195"/>
    <mergeCell ref="A290:B290"/>
    <mergeCell ref="A291:B291"/>
    <mergeCell ref="A292:B292"/>
    <mergeCell ref="A293:B293"/>
    <mergeCell ref="A294:B294"/>
    <mergeCell ref="A295:B295"/>
    <mergeCell ref="A303:B303"/>
    <mergeCell ref="A349:B349"/>
    <mergeCell ref="A357:B357"/>
    <mergeCell ref="A358:B358"/>
    <mergeCell ref="A363:B363"/>
    <mergeCell ref="A505:D505"/>
    <mergeCell ref="A506:D506"/>
    <mergeCell ref="A507:D507"/>
    <mergeCell ref="A508:D508"/>
    <mergeCell ref="A509:D509"/>
    <mergeCell ref="A510:D510"/>
    <mergeCell ref="A511:D511"/>
    <mergeCell ref="A512:D512"/>
    <mergeCell ref="A513:D513"/>
    <mergeCell ref="A535:B535"/>
    <mergeCell ref="A518:D518"/>
    <mergeCell ref="A519:D519"/>
    <mergeCell ref="A532:B532"/>
    <mergeCell ref="C532:C533"/>
    <mergeCell ref="A524:D524"/>
    <mergeCell ref="A526:D526"/>
    <mergeCell ref="A514:D514"/>
    <mergeCell ref="A515:D515"/>
    <mergeCell ref="A516:D516"/>
    <mergeCell ref="A521:D521"/>
    <mergeCell ref="A517:D517"/>
    <mergeCell ref="A554:D554"/>
    <mergeCell ref="A558:D558"/>
    <mergeCell ref="A560:D560"/>
    <mergeCell ref="A581:D581"/>
    <mergeCell ref="A582:D582"/>
    <mergeCell ref="A563:D563"/>
    <mergeCell ref="A578:D578"/>
    <mergeCell ref="A564:D564"/>
    <mergeCell ref="A565:D565"/>
    <mergeCell ref="A557:D557"/>
    <mergeCell ref="A561:D561"/>
    <mergeCell ref="A556:D556"/>
    <mergeCell ref="A555:D555"/>
    <mergeCell ref="A573:D573"/>
    <mergeCell ref="A559:D559"/>
    <mergeCell ref="A574:D574"/>
    <mergeCell ref="A572:D572"/>
    <mergeCell ref="A577:D577"/>
    <mergeCell ref="A575:D575"/>
    <mergeCell ref="A569:D569"/>
    <mergeCell ref="A641:D641"/>
    <mergeCell ref="A644:B644"/>
    <mergeCell ref="A614:D614"/>
    <mergeCell ref="A609:D609"/>
    <mergeCell ref="A610:D610"/>
    <mergeCell ref="A628:B629"/>
    <mergeCell ref="A639:F639"/>
    <mergeCell ref="C628:F628"/>
    <mergeCell ref="A615:D615"/>
    <mergeCell ref="A619:D619"/>
    <mergeCell ref="A626:F626"/>
    <mergeCell ref="A571:D571"/>
    <mergeCell ref="A616:D616"/>
    <mergeCell ref="A617:D617"/>
    <mergeCell ref="A618:D618"/>
    <mergeCell ref="A613:D613"/>
    <mergeCell ref="A608:D608"/>
    <mergeCell ref="A611:D611"/>
    <mergeCell ref="A612:D612"/>
    <mergeCell ref="A592:D592"/>
    <mergeCell ref="A602:D602"/>
    <mergeCell ref="A603:D603"/>
    <mergeCell ref="A591:D591"/>
    <mergeCell ref="A534:B534"/>
    <mergeCell ref="C680:D680"/>
    <mergeCell ref="F680:G680"/>
    <mergeCell ref="A467:I467"/>
    <mergeCell ref="A482:C482"/>
    <mergeCell ref="D532:D533"/>
    <mergeCell ref="A84:E84"/>
    <mergeCell ref="A469:E469"/>
    <mergeCell ref="A89:D89"/>
    <mergeCell ref="C679:D679"/>
    <mergeCell ref="A630:B630"/>
    <mergeCell ref="A631:B631"/>
    <mergeCell ref="A632:B632"/>
    <mergeCell ref="A633:B633"/>
    <mergeCell ref="A634:B634"/>
    <mergeCell ref="A635:B635"/>
    <mergeCell ref="A636:B636"/>
    <mergeCell ref="C678:D678"/>
    <mergeCell ref="F679:G679"/>
    <mergeCell ref="A378:I378"/>
    <mergeCell ref="A643:B643"/>
    <mergeCell ref="A576:D576"/>
    <mergeCell ref="A579:D579"/>
    <mergeCell ref="A566:D566"/>
    <mergeCell ref="A4:I4"/>
    <mergeCell ref="A562:D562"/>
    <mergeCell ref="A533:B533"/>
    <mergeCell ref="A549:D549"/>
    <mergeCell ref="A550:D550"/>
    <mergeCell ref="A553:D553"/>
    <mergeCell ref="A47:C47"/>
    <mergeCell ref="A56:C56"/>
    <mergeCell ref="A543:B543"/>
    <mergeCell ref="A539:B539"/>
    <mergeCell ref="A61:C61"/>
    <mergeCell ref="A536:B536"/>
    <mergeCell ref="A537:B537"/>
    <mergeCell ref="A538:B538"/>
    <mergeCell ref="A552:D552"/>
    <mergeCell ref="A520:D520"/>
    <mergeCell ref="A525:D525"/>
    <mergeCell ref="A528:D528"/>
    <mergeCell ref="A527:D527"/>
    <mergeCell ref="A530:D530"/>
    <mergeCell ref="A551:D551"/>
    <mergeCell ref="A540:B540"/>
    <mergeCell ref="A522:D522"/>
    <mergeCell ref="A523:D523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 xml:space="preserve">&amp;CUrząd Dzielnicy Śródmieście
Informacja dodatkowa do sprawozdania finansowego za rok obrotowy zakończony 31-12-2022
II. Dodatkowe informacje i objaśnienia                                            </oddHeader>
  </headerFooter>
  <rowBreaks count="22" manualBreakCount="22">
    <brk id="34" max="16383" man="1"/>
    <brk id="87" max="8" man="1"/>
    <brk id="111" max="16383" man="1"/>
    <brk id="140" max="8" man="1"/>
    <brk id="171" max="16383" man="1"/>
    <brk id="208" max="16383" man="1"/>
    <brk id="237" max="16383" man="1"/>
    <brk id="260" max="16383" man="1"/>
    <brk id="273" max="16383" man="1"/>
    <brk id="310" max="16383" man="1"/>
    <brk id="340" max="16383" man="1"/>
    <brk id="377" max="16383" man="1"/>
    <brk id="401" max="16383" man="1"/>
    <brk id="427" max="16383" man="1"/>
    <brk id="438" max="16383" man="1"/>
    <brk id="480" max="8" man="1"/>
    <brk id="528" max="16383" man="1"/>
    <brk id="546" max="16383" man="1"/>
    <brk id="567" max="16383" man="1"/>
    <brk id="586" max="16383" man="1"/>
    <brk id="624" max="16383" man="1"/>
    <brk id="6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4"/>
  <sheetViews>
    <sheetView topLeftCell="A4" zoomScaleNormal="100" workbookViewId="0">
      <selection activeCell="J10" sqref="J10"/>
    </sheetView>
  </sheetViews>
  <sheetFormatPr defaultColWidth="9.140625" defaultRowHeight="15" x14ac:dyDescent="0.2"/>
  <cols>
    <col min="1" max="1" width="16.85546875" style="17" customWidth="1"/>
    <col min="2" max="2" width="20.42578125" style="17" customWidth="1"/>
    <col min="3" max="3" width="18.7109375" style="17" customWidth="1"/>
    <col min="4" max="4" width="14.28515625" style="17" customWidth="1"/>
    <col min="5" max="5" width="15" style="17" customWidth="1"/>
    <col min="6" max="6" width="16" style="17" customWidth="1"/>
    <col min="7" max="7" width="24.5703125" style="17" customWidth="1"/>
    <col min="8" max="16384" width="9.140625" style="17"/>
  </cols>
  <sheetData>
    <row r="1" spans="1:8" s="15" customFormat="1" x14ac:dyDescent="0.25">
      <c r="F1" s="9" t="s">
        <v>330</v>
      </c>
      <c r="G1" s="6"/>
    </row>
    <row r="2" spans="1:8" s="15" customFormat="1" ht="76.5" customHeight="1" x14ac:dyDescent="0.25">
      <c r="F2" s="1259" t="s">
        <v>493</v>
      </c>
      <c r="G2" s="1260"/>
      <c r="H2" s="7"/>
    </row>
    <row r="3" spans="1:8" s="16" customFormat="1" ht="12" customHeight="1" x14ac:dyDescent="0.2">
      <c r="A3" s="270" t="s">
        <v>306</v>
      </c>
      <c r="B3" s="270"/>
      <c r="C3" s="11"/>
      <c r="D3" s="11"/>
      <c r="E3" s="11"/>
    </row>
    <row r="4" spans="1:8" ht="12.75" customHeight="1" x14ac:dyDescent="0.2">
      <c r="A4" s="291" t="s">
        <v>294</v>
      </c>
      <c r="B4" s="271"/>
      <c r="C4" s="12"/>
      <c r="D4" s="12"/>
      <c r="E4" s="12"/>
    </row>
    <row r="5" spans="1:8" ht="14.25" customHeight="1" x14ac:dyDescent="0.2">
      <c r="A5" s="12" t="s">
        <v>295</v>
      </c>
      <c r="B5" s="12"/>
      <c r="C5" s="12"/>
      <c r="D5" s="12"/>
      <c r="E5" s="12"/>
    </row>
    <row r="6" spans="1:8" ht="14.25" customHeight="1" x14ac:dyDescent="0.2">
      <c r="G6" s="13"/>
    </row>
    <row r="7" spans="1:8" ht="24" customHeight="1" x14ac:dyDescent="0.2">
      <c r="A7" s="1261" t="s">
        <v>332</v>
      </c>
      <c r="B7" s="1261"/>
      <c r="C7" s="1261"/>
      <c r="D7" s="1261"/>
      <c r="E7" s="1261"/>
      <c r="F7" s="1261"/>
      <c r="G7" s="1261"/>
    </row>
    <row r="8" spans="1:8" ht="18" customHeight="1" x14ac:dyDescent="0.2">
      <c r="A8" s="1261"/>
      <c r="B8" s="1261"/>
      <c r="C8" s="1261"/>
      <c r="D8" s="1261"/>
      <c r="E8" s="1261"/>
      <c r="F8" s="1261"/>
      <c r="G8" s="1261"/>
    </row>
    <row r="9" spans="1:8" ht="19.5" customHeight="1" x14ac:dyDescent="0.2">
      <c r="A9" s="1261"/>
      <c r="B9" s="1261"/>
      <c r="C9" s="1261"/>
      <c r="D9" s="1261"/>
      <c r="E9" s="1261"/>
      <c r="F9" s="1261"/>
      <c r="G9" s="1261"/>
    </row>
    <row r="10" spans="1:8" ht="15" customHeight="1" thickBot="1" x14ac:dyDescent="0.25">
      <c r="A10" s="18"/>
      <c r="B10" s="18"/>
      <c r="C10" s="18"/>
      <c r="D10" s="18"/>
      <c r="E10" s="18"/>
      <c r="F10" s="18"/>
      <c r="G10" s="18"/>
    </row>
    <row r="11" spans="1:8" ht="27.75" customHeight="1" thickBot="1" x14ac:dyDescent="0.25">
      <c r="A11" s="1263" t="s">
        <v>392</v>
      </c>
      <c r="B11" s="1263" t="s">
        <v>209</v>
      </c>
      <c r="C11" s="1265" t="s">
        <v>210</v>
      </c>
      <c r="D11" s="1267" t="s">
        <v>333</v>
      </c>
      <c r="E11" s="1268"/>
      <c r="F11" s="1268"/>
      <c r="G11" s="1269"/>
    </row>
    <row r="12" spans="1:8" ht="31.5" customHeight="1" thickBot="1" x14ac:dyDescent="0.25">
      <c r="A12" s="1264"/>
      <c r="B12" s="1264"/>
      <c r="C12" s="1266"/>
      <c r="D12" s="20" t="s">
        <v>331</v>
      </c>
      <c r="E12" s="14" t="s">
        <v>389</v>
      </c>
      <c r="F12" s="14" t="s">
        <v>390</v>
      </c>
      <c r="G12" s="21" t="s">
        <v>391</v>
      </c>
    </row>
    <row r="13" spans="1:8" ht="15.75" customHeight="1" thickBot="1" x14ac:dyDescent="0.25">
      <c r="A13" s="22">
        <v>1</v>
      </c>
      <c r="B13" s="23">
        <v>2</v>
      </c>
      <c r="C13" s="24">
        <v>3</v>
      </c>
      <c r="D13" s="24">
        <v>4</v>
      </c>
      <c r="E13" s="24">
        <v>5</v>
      </c>
      <c r="F13" s="25">
        <v>6</v>
      </c>
      <c r="G13" s="26">
        <v>7</v>
      </c>
    </row>
    <row r="14" spans="1:8" ht="22.5" customHeight="1" thickBot="1" x14ac:dyDescent="0.25">
      <c r="A14" s="19"/>
      <c r="B14" s="27"/>
      <c r="C14" s="28"/>
      <c r="D14" s="28"/>
      <c r="E14" s="28"/>
      <c r="F14" s="29"/>
      <c r="G14" s="30"/>
    </row>
    <row r="15" spans="1:8" ht="22.5" customHeight="1" thickBot="1" x14ac:dyDescent="0.25">
      <c r="A15" s="19"/>
      <c r="B15" s="27"/>
      <c r="C15" s="28"/>
      <c r="D15" s="28"/>
      <c r="E15" s="28"/>
      <c r="F15" s="29"/>
      <c r="G15" s="30"/>
    </row>
    <row r="16" spans="1:8" ht="22.5" customHeight="1" thickBot="1" x14ac:dyDescent="0.25">
      <c r="A16" s="19"/>
      <c r="B16" s="27"/>
      <c r="C16" s="28"/>
      <c r="D16" s="28"/>
      <c r="E16" s="28"/>
      <c r="F16" s="29"/>
      <c r="G16" s="30"/>
    </row>
    <row r="17" spans="1:7" ht="22.5" customHeight="1" thickBot="1" x14ac:dyDescent="0.25">
      <c r="A17" s="31"/>
      <c r="B17" s="32"/>
      <c r="C17" s="28"/>
      <c r="D17" s="28"/>
      <c r="E17" s="28"/>
      <c r="F17" s="29"/>
      <c r="G17" s="30"/>
    </row>
    <row r="18" spans="1:7" ht="15.75" thickBot="1" x14ac:dyDescent="0.25">
      <c r="A18" s="33" t="s">
        <v>334</v>
      </c>
      <c r="B18" s="34">
        <f t="shared" ref="B18:G18" si="0">SUM(B14:B17)</f>
        <v>0</v>
      </c>
      <c r="C18" s="34">
        <f t="shared" si="0"/>
        <v>0</v>
      </c>
      <c r="D18" s="34">
        <f t="shared" si="0"/>
        <v>0</v>
      </c>
      <c r="E18" s="34">
        <f t="shared" si="0"/>
        <v>0</v>
      </c>
      <c r="F18" s="34">
        <f t="shared" si="0"/>
        <v>0</v>
      </c>
      <c r="G18" s="34">
        <f t="shared" si="0"/>
        <v>0</v>
      </c>
    </row>
    <row r="19" spans="1:7" ht="13.5" customHeight="1" x14ac:dyDescent="0.2">
      <c r="A19" s="35"/>
      <c r="B19" s="35"/>
      <c r="C19" s="35"/>
      <c r="D19" s="35"/>
      <c r="E19" s="35"/>
      <c r="F19" s="35"/>
      <c r="G19" s="13"/>
    </row>
    <row r="20" spans="1:7" ht="13.5" customHeight="1" x14ac:dyDescent="0.2">
      <c r="A20" s="35"/>
      <c r="B20" s="35"/>
      <c r="C20" s="35"/>
      <c r="D20" s="35"/>
      <c r="E20" s="35"/>
      <c r="F20" s="35"/>
      <c r="G20" s="13"/>
    </row>
    <row r="21" spans="1:7" ht="13.5" customHeight="1" x14ac:dyDescent="0.2">
      <c r="A21" s="35"/>
      <c r="B21" s="35"/>
      <c r="C21" s="35"/>
      <c r="D21" s="35"/>
      <c r="E21" s="35"/>
      <c r="F21" s="35"/>
      <c r="G21" s="13"/>
    </row>
    <row r="22" spans="1:7" ht="18.75" customHeight="1" x14ac:dyDescent="0.2">
      <c r="A22" s="17" t="s">
        <v>305</v>
      </c>
      <c r="D22" s="1262" t="s">
        <v>304</v>
      </c>
      <c r="E22" s="1262"/>
      <c r="G22" s="36"/>
    </row>
    <row r="23" spans="1:7" ht="30.75" customHeight="1" x14ac:dyDescent="0.2">
      <c r="A23" s="17" t="s">
        <v>297</v>
      </c>
      <c r="D23" s="1262" t="s">
        <v>296</v>
      </c>
      <c r="E23" s="1262"/>
      <c r="G23" s="36"/>
    </row>
    <row r="24" spans="1:7" ht="12.75" customHeight="1" x14ac:dyDescent="0.2"/>
  </sheetData>
  <customSheetViews>
    <customSheetView guid="{17151551-8460-47BF-8C20-7FE2DB216614}" hiddenColumns="1" showRuler="0">
      <selection activeCell="R22" sqref="R22"/>
      <pageMargins left="0.51181102362204722" right="0.17" top="0.31496062992125984" bottom="0.27559055118110237" header="0.19685039370078741" footer="0.19685039370078741"/>
      <pageSetup paperSize="9" orientation="landscape" r:id="rId1"/>
      <headerFooter alignWithMargins="0"/>
    </customSheetView>
    <customSheetView guid="{DE9178B7-7BAA-4669-9575-43FAD4CFD495}">
      <selection activeCell="A3" sqref="A3:IV5"/>
      <pageMargins left="0.51181102362204722" right="0.17" top="0.31496062992125984" bottom="0.27559055118110237" header="0.19685039370078741" footer="0.19685039370078741"/>
      <pageSetup paperSize="9" orientation="landscape" r:id="rId2"/>
      <headerFooter alignWithMargins="0"/>
    </customSheetView>
  </customSheetViews>
  <mergeCells count="8">
    <mergeCell ref="F2:G2"/>
    <mergeCell ref="A7:G9"/>
    <mergeCell ref="D22:E22"/>
    <mergeCell ref="D23:E23"/>
    <mergeCell ref="A11:A12"/>
    <mergeCell ref="B11:B12"/>
    <mergeCell ref="C11:C12"/>
    <mergeCell ref="D11:G11"/>
  </mergeCells>
  <phoneticPr fontId="29" type="noConversion"/>
  <pageMargins left="0.51181102362204722" right="0.17" top="0.31496062992125984" bottom="0.27559055118110237" header="0.19685039370078741" footer="0.19685039370078741"/>
  <pageSetup paperSize="9" orientation="landscape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57"/>
  <sheetViews>
    <sheetView topLeftCell="A10" zoomScaleNormal="100" workbookViewId="0">
      <selection activeCell="J10" sqref="J10"/>
    </sheetView>
  </sheetViews>
  <sheetFormatPr defaultColWidth="9.140625" defaultRowHeight="15" x14ac:dyDescent="0.2"/>
  <cols>
    <col min="1" max="3" width="9.140625" style="2"/>
    <col min="4" max="4" width="9.42578125" style="2" customWidth="1"/>
    <col min="5" max="5" width="9.140625" style="2"/>
    <col min="6" max="6" width="8.28515625" style="4" customWidth="1"/>
    <col min="7" max="7" width="11.140625" style="2" customWidth="1"/>
    <col min="8" max="8" width="15.28515625" style="2" bestFit="1" customWidth="1"/>
    <col min="9" max="9" width="6" style="2" customWidth="1"/>
    <col min="10" max="10" width="10.140625" style="2" customWidth="1"/>
    <col min="11" max="16384" width="9.140625" style="2"/>
  </cols>
  <sheetData>
    <row r="1" spans="1:14" s="3" customFormat="1" x14ac:dyDescent="0.25">
      <c r="F1" s="40"/>
      <c r="G1" s="1271" t="s">
        <v>491</v>
      </c>
      <c r="H1" s="1271"/>
      <c r="I1" s="1271"/>
      <c r="J1" s="1271"/>
    </row>
    <row r="2" spans="1:14" s="3" customFormat="1" ht="79.5" customHeight="1" x14ac:dyDescent="0.25">
      <c r="F2" s="40"/>
      <c r="G2" s="1259" t="s">
        <v>493</v>
      </c>
      <c r="H2" s="1260"/>
      <c r="I2" s="1260"/>
      <c r="J2" s="1260"/>
      <c r="M2" s="1259"/>
      <c r="N2" s="1260"/>
    </row>
    <row r="3" spans="1:14" s="16" customFormat="1" ht="12" customHeight="1" x14ac:dyDescent="0.2">
      <c r="A3" s="1275" t="s">
        <v>306</v>
      </c>
      <c r="B3" s="1275"/>
      <c r="C3" s="11"/>
      <c r="D3" s="11"/>
      <c r="E3" s="11"/>
    </row>
    <row r="4" spans="1:14" s="17" customFormat="1" ht="12.75" customHeight="1" x14ac:dyDescent="0.2">
      <c r="A4" s="1276" t="s">
        <v>294</v>
      </c>
      <c r="B4" s="1276"/>
      <c r="C4" s="12"/>
      <c r="D4" s="12"/>
      <c r="E4" s="12"/>
    </row>
    <row r="5" spans="1:14" s="17" customFormat="1" ht="14.25" customHeight="1" x14ac:dyDescent="0.2">
      <c r="A5" s="1277" t="s">
        <v>295</v>
      </c>
      <c r="B5" s="1277"/>
      <c r="C5" s="12"/>
      <c r="D5" s="12"/>
      <c r="E5" s="12"/>
    </row>
    <row r="6" spans="1:14" s="41" customFormat="1" ht="11.25" customHeight="1" x14ac:dyDescent="0.2">
      <c r="F6" s="42"/>
    </row>
    <row r="7" spans="1:14" ht="94.5" customHeight="1" x14ac:dyDescent="0.2">
      <c r="A7" s="1273" t="s">
        <v>679</v>
      </c>
      <c r="B7" s="1274"/>
      <c r="C7" s="1274"/>
      <c r="D7" s="1274"/>
      <c r="E7" s="1274"/>
      <c r="F7" s="1274"/>
      <c r="G7" s="1274"/>
      <c r="H7" s="1274"/>
      <c r="I7" s="1274"/>
      <c r="J7" s="1274"/>
    </row>
    <row r="8" spans="1:14" ht="12.75" customHeight="1" x14ac:dyDescent="0.2"/>
    <row r="9" spans="1:14" ht="16.5" customHeight="1" x14ac:dyDescent="0.2">
      <c r="E9" s="43" t="s">
        <v>230</v>
      </c>
    </row>
    <row r="10" spans="1:14" ht="23.25" customHeight="1" x14ac:dyDescent="0.2">
      <c r="A10" s="43" t="s">
        <v>292</v>
      </c>
    </row>
    <row r="11" spans="1:14" ht="7.5" customHeight="1" x14ac:dyDescent="0.2"/>
    <row r="12" spans="1:14" ht="15.75" thickBot="1" x14ac:dyDescent="0.25">
      <c r="A12" s="37" t="s">
        <v>246</v>
      </c>
      <c r="B12" s="44"/>
      <c r="C12" s="44"/>
      <c r="D12" s="44"/>
      <c r="E12" s="44"/>
      <c r="F12" s="45"/>
      <c r="G12" s="37" t="s">
        <v>230</v>
      </c>
      <c r="H12" s="37" t="s">
        <v>293</v>
      </c>
      <c r="I12" s="37" t="s">
        <v>266</v>
      </c>
      <c r="J12" s="37" t="s">
        <v>168</v>
      </c>
    </row>
    <row r="13" spans="1:14" ht="15.75" thickTop="1" x14ac:dyDescent="0.2">
      <c r="F13" s="4" t="s">
        <v>234</v>
      </c>
    </row>
    <row r="14" spans="1:14" x14ac:dyDescent="0.2">
      <c r="F14" s="4" t="s">
        <v>248</v>
      </c>
      <c r="G14" s="46"/>
      <c r="H14" s="46"/>
      <c r="I14" s="46"/>
    </row>
    <row r="15" spans="1:14" x14ac:dyDescent="0.2">
      <c r="F15" s="47" t="s">
        <v>31</v>
      </c>
      <c r="G15" s="46"/>
      <c r="H15" s="46"/>
      <c r="I15" s="46"/>
      <c r="J15" s="48"/>
    </row>
    <row r="16" spans="1:14" x14ac:dyDescent="0.2">
      <c r="F16" s="4" t="s">
        <v>185</v>
      </c>
      <c r="G16" s="46"/>
      <c r="H16" s="46"/>
      <c r="I16" s="46"/>
    </row>
    <row r="17" spans="1:10" x14ac:dyDescent="0.2">
      <c r="F17" s="47" t="s">
        <v>31</v>
      </c>
      <c r="G17" s="46"/>
      <c r="H17" s="46"/>
      <c r="I17" s="46"/>
      <c r="J17" s="48"/>
    </row>
    <row r="18" spans="1:10" x14ac:dyDescent="0.2">
      <c r="F18" s="4" t="s">
        <v>186</v>
      </c>
    </row>
    <row r="19" spans="1:10" ht="15.75" thickBot="1" x14ac:dyDescent="0.25">
      <c r="G19" s="49" t="s">
        <v>232</v>
      </c>
      <c r="H19" s="49"/>
      <c r="I19" s="49"/>
      <c r="J19" s="48"/>
    </row>
    <row r="20" spans="1:10" ht="6.75" customHeight="1" x14ac:dyDescent="0.2"/>
    <row r="22" spans="1:10" ht="15.75" thickBot="1" x14ac:dyDescent="0.25">
      <c r="A22" s="37" t="s">
        <v>249</v>
      </c>
      <c r="B22" s="44"/>
      <c r="C22" s="44"/>
      <c r="D22" s="44"/>
      <c r="E22" s="44"/>
      <c r="F22" s="45"/>
      <c r="G22" s="37" t="s">
        <v>230</v>
      </c>
      <c r="H22" s="37" t="s">
        <v>293</v>
      </c>
      <c r="I22" s="37" t="s">
        <v>266</v>
      </c>
      <c r="J22" s="37" t="s">
        <v>169</v>
      </c>
    </row>
    <row r="23" spans="1:10" ht="15.75" thickTop="1" x14ac:dyDescent="0.2">
      <c r="F23" s="4" t="s">
        <v>234</v>
      </c>
    </row>
    <row r="24" spans="1:10" x14ac:dyDescent="0.2">
      <c r="F24" s="4" t="s">
        <v>253</v>
      </c>
      <c r="G24" s="46"/>
      <c r="H24" s="46"/>
      <c r="I24" s="46"/>
      <c r="J24" s="48"/>
    </row>
    <row r="25" spans="1:10" x14ac:dyDescent="0.2">
      <c r="F25" s="4" t="s">
        <v>186</v>
      </c>
    </row>
    <row r="26" spans="1:10" ht="15.75" thickBot="1" x14ac:dyDescent="0.25">
      <c r="G26" s="49" t="s">
        <v>232</v>
      </c>
      <c r="H26" s="49"/>
      <c r="I26" s="49"/>
      <c r="J26" s="48"/>
    </row>
    <row r="27" spans="1:10" ht="5.25" customHeight="1" x14ac:dyDescent="0.2"/>
    <row r="29" spans="1:10" ht="30.75" customHeight="1" thickBot="1" x14ac:dyDescent="0.25">
      <c r="A29" s="1272" t="s">
        <v>163</v>
      </c>
      <c r="B29" s="1272"/>
      <c r="C29" s="1272"/>
      <c r="D29" s="1272"/>
      <c r="E29" s="1272"/>
      <c r="F29" s="45"/>
      <c r="G29" s="37" t="s">
        <v>230</v>
      </c>
      <c r="H29" s="37" t="s">
        <v>293</v>
      </c>
      <c r="I29" s="37" t="s">
        <v>266</v>
      </c>
      <c r="J29" s="37" t="s">
        <v>170</v>
      </c>
    </row>
    <row r="30" spans="1:10" ht="15.75" thickTop="1" x14ac:dyDescent="0.2">
      <c r="F30" s="4" t="s">
        <v>234</v>
      </c>
    </row>
    <row r="31" spans="1:10" x14ac:dyDescent="0.2">
      <c r="F31" s="4" t="s">
        <v>254</v>
      </c>
      <c r="G31" s="46"/>
      <c r="H31" s="46"/>
      <c r="I31" s="46"/>
      <c r="J31" s="48"/>
    </row>
    <row r="33" spans="1:10" ht="15.75" thickBot="1" x14ac:dyDescent="0.25">
      <c r="G33" s="49" t="s">
        <v>232</v>
      </c>
      <c r="H33" s="49"/>
      <c r="I33" s="49"/>
      <c r="J33" s="48"/>
    </row>
    <row r="34" spans="1:10" ht="6.75" customHeight="1" x14ac:dyDescent="0.2"/>
    <row r="36" spans="1:10" ht="15.75" thickBot="1" x14ac:dyDescent="0.25">
      <c r="A36" s="37" t="s">
        <v>255</v>
      </c>
      <c r="B36" s="44"/>
      <c r="C36" s="44"/>
      <c r="D36" s="44"/>
      <c r="E36" s="44"/>
      <c r="F36" s="45"/>
      <c r="G36" s="37" t="s">
        <v>230</v>
      </c>
      <c r="H36" s="37" t="s">
        <v>293</v>
      </c>
      <c r="I36" s="37" t="s">
        <v>266</v>
      </c>
      <c r="J36" s="37" t="s">
        <v>171</v>
      </c>
    </row>
    <row r="37" spans="1:10" ht="15.75" thickTop="1" x14ac:dyDescent="0.2">
      <c r="F37" s="4" t="s">
        <v>234</v>
      </c>
    </row>
    <row r="38" spans="1:10" x14ac:dyDescent="0.2">
      <c r="F38" s="4" t="s">
        <v>256</v>
      </c>
      <c r="G38" s="46"/>
      <c r="H38" s="46"/>
      <c r="I38" s="46"/>
      <c r="J38" s="48"/>
    </row>
    <row r="39" spans="1:10" x14ac:dyDescent="0.2">
      <c r="F39" s="47" t="s">
        <v>31</v>
      </c>
      <c r="G39" s="46"/>
      <c r="H39" s="46"/>
      <c r="I39" s="46"/>
      <c r="J39" s="48"/>
    </row>
    <row r="40" spans="1:10" x14ac:dyDescent="0.2">
      <c r="F40" s="4" t="s">
        <v>34</v>
      </c>
      <c r="G40" s="46"/>
      <c r="H40" s="46"/>
      <c r="I40" s="46"/>
      <c r="J40" s="48"/>
    </row>
    <row r="41" spans="1:10" x14ac:dyDescent="0.2">
      <c r="F41" s="47" t="s">
        <v>31</v>
      </c>
      <c r="G41" s="46"/>
      <c r="H41" s="46"/>
      <c r="I41" s="46"/>
      <c r="J41" s="48"/>
    </row>
    <row r="42" spans="1:10" x14ac:dyDescent="0.2">
      <c r="F42" s="4" t="s">
        <v>261</v>
      </c>
      <c r="G42" s="46"/>
      <c r="H42" s="46"/>
      <c r="I42" s="46"/>
      <c r="J42" s="48"/>
    </row>
    <row r="43" spans="1:10" x14ac:dyDescent="0.2">
      <c r="F43" s="47" t="s">
        <v>31</v>
      </c>
      <c r="G43" s="46"/>
      <c r="H43" s="46"/>
      <c r="I43" s="46"/>
      <c r="J43" s="48"/>
    </row>
    <row r="44" spans="1:10" x14ac:dyDescent="0.2">
      <c r="F44" s="4" t="s">
        <v>240</v>
      </c>
      <c r="G44" s="46"/>
      <c r="H44" s="46"/>
      <c r="I44" s="46"/>
      <c r="J44" s="48"/>
    </row>
    <row r="45" spans="1:10" x14ac:dyDescent="0.2">
      <c r="F45" s="47" t="s">
        <v>31</v>
      </c>
      <c r="G45" s="46"/>
      <c r="H45" s="46"/>
      <c r="I45" s="46"/>
      <c r="J45" s="48"/>
    </row>
    <row r="46" spans="1:10" x14ac:dyDescent="0.2">
      <c r="F46" s="4" t="s">
        <v>35</v>
      </c>
      <c r="G46" s="46"/>
      <c r="H46" s="46"/>
      <c r="I46" s="46"/>
      <c r="J46" s="48"/>
    </row>
    <row r="47" spans="1:10" x14ac:dyDescent="0.2">
      <c r="F47" s="47" t="s">
        <v>31</v>
      </c>
      <c r="G47" s="46"/>
      <c r="H47" s="46"/>
      <c r="I47" s="46"/>
      <c r="J47" s="48"/>
    </row>
    <row r="48" spans="1:10" x14ac:dyDescent="0.2">
      <c r="F48" s="4" t="s">
        <v>242</v>
      </c>
      <c r="G48" s="46"/>
      <c r="H48" s="46"/>
      <c r="I48" s="46"/>
      <c r="J48" s="48"/>
    </row>
    <row r="49" spans="6:10" x14ac:dyDescent="0.2">
      <c r="F49" s="47" t="s">
        <v>31</v>
      </c>
      <c r="G49" s="46"/>
      <c r="H49" s="46"/>
      <c r="I49" s="46"/>
      <c r="J49" s="48"/>
    </row>
    <row r="50" spans="6:10" x14ac:dyDescent="0.2">
      <c r="F50" s="4" t="s">
        <v>257</v>
      </c>
      <c r="G50" s="46"/>
      <c r="H50" s="46"/>
      <c r="I50" s="46"/>
      <c r="J50" s="48"/>
    </row>
    <row r="51" spans="6:10" x14ac:dyDescent="0.2">
      <c r="F51" s="47" t="s">
        <v>31</v>
      </c>
      <c r="G51" s="46"/>
      <c r="H51" s="46"/>
      <c r="I51" s="46"/>
      <c r="J51" s="48"/>
    </row>
    <row r="52" spans="6:10" x14ac:dyDescent="0.2">
      <c r="F52" s="4" t="s">
        <v>243</v>
      </c>
      <c r="G52" s="46"/>
      <c r="H52" s="46"/>
      <c r="I52" s="46"/>
      <c r="J52" s="48"/>
    </row>
    <row r="53" spans="6:10" x14ac:dyDescent="0.2">
      <c r="F53" s="4" t="s">
        <v>64</v>
      </c>
      <c r="G53" s="46"/>
      <c r="H53" s="46"/>
      <c r="I53" s="46"/>
      <c r="J53" s="48"/>
    </row>
    <row r="54" spans="6:10" x14ac:dyDescent="0.2">
      <c r="F54" s="47" t="s">
        <v>31</v>
      </c>
      <c r="G54" s="46"/>
      <c r="H54" s="46"/>
      <c r="I54" s="46"/>
      <c r="J54" s="48"/>
    </row>
    <row r="55" spans="6:10" x14ac:dyDescent="0.2">
      <c r="F55" s="4" t="s">
        <v>36</v>
      </c>
      <c r="G55" s="46"/>
      <c r="H55" s="46"/>
      <c r="I55" s="46"/>
      <c r="J55" s="48"/>
    </row>
    <row r="56" spans="6:10" x14ac:dyDescent="0.2">
      <c r="F56" s="47" t="s">
        <v>31</v>
      </c>
      <c r="G56" s="46"/>
      <c r="H56" s="46"/>
      <c r="I56" s="46"/>
      <c r="J56" s="48"/>
    </row>
    <row r="57" spans="6:10" x14ac:dyDescent="0.2">
      <c r="F57" s="4" t="s">
        <v>37</v>
      </c>
      <c r="G57" s="46"/>
      <c r="H57" s="46"/>
      <c r="I57" s="46"/>
      <c r="J57" s="48"/>
    </row>
    <row r="58" spans="6:10" x14ac:dyDescent="0.2">
      <c r="F58" s="47" t="s">
        <v>31</v>
      </c>
      <c r="G58" s="46"/>
      <c r="H58" s="46"/>
      <c r="I58" s="46"/>
      <c r="J58" s="48"/>
    </row>
    <row r="59" spans="6:10" x14ac:dyDescent="0.2">
      <c r="F59" s="4" t="s">
        <v>38</v>
      </c>
      <c r="G59" s="46"/>
      <c r="H59" s="46"/>
      <c r="I59" s="46"/>
      <c r="J59" s="48"/>
    </row>
    <row r="60" spans="6:10" x14ac:dyDescent="0.2">
      <c r="F60" s="47" t="s">
        <v>31</v>
      </c>
      <c r="G60" s="46"/>
      <c r="H60" s="46"/>
      <c r="I60" s="46"/>
      <c r="J60" s="48"/>
    </row>
    <row r="61" spans="6:10" x14ac:dyDescent="0.2">
      <c r="F61" s="4" t="s">
        <v>39</v>
      </c>
      <c r="G61" s="46"/>
      <c r="H61" s="46"/>
      <c r="I61" s="46"/>
      <c r="J61" s="48"/>
    </row>
    <row r="62" spans="6:10" x14ac:dyDescent="0.2">
      <c r="F62" s="47" t="s">
        <v>31</v>
      </c>
      <c r="G62" s="46"/>
      <c r="H62" s="46"/>
      <c r="I62" s="46"/>
      <c r="J62" s="48"/>
    </row>
    <row r="63" spans="6:10" x14ac:dyDescent="0.2">
      <c r="F63" s="4" t="s">
        <v>40</v>
      </c>
      <c r="G63" s="46"/>
      <c r="H63" s="46"/>
      <c r="I63" s="46"/>
      <c r="J63" s="48"/>
    </row>
    <row r="64" spans="6:10" x14ac:dyDescent="0.2">
      <c r="F64" s="47" t="s">
        <v>31</v>
      </c>
      <c r="G64" s="50"/>
      <c r="H64" s="50"/>
      <c r="I64" s="50"/>
      <c r="J64" s="48"/>
    </row>
    <row r="65" spans="1:10" x14ac:dyDescent="0.2">
      <c r="F65" s="47" t="s">
        <v>186</v>
      </c>
      <c r="J65" s="48"/>
    </row>
    <row r="66" spans="1:10" x14ac:dyDescent="0.2">
      <c r="F66" s="47" t="s">
        <v>186</v>
      </c>
      <c r="J66" s="48"/>
    </row>
    <row r="67" spans="1:10" ht="15.75" thickBot="1" x14ac:dyDescent="0.25">
      <c r="G67" s="49" t="s">
        <v>232</v>
      </c>
      <c r="H67" s="49"/>
      <c r="I67" s="49"/>
      <c r="J67" s="48"/>
    </row>
    <row r="68" spans="1:10" ht="6.75" customHeight="1" x14ac:dyDescent="0.2"/>
    <row r="70" spans="1:10" ht="30.75" customHeight="1" thickBot="1" x14ac:dyDescent="0.25">
      <c r="A70" s="1272" t="s">
        <v>251</v>
      </c>
      <c r="B70" s="1272"/>
      <c r="C70" s="1272"/>
      <c r="D70" s="1272"/>
      <c r="E70" s="1272"/>
      <c r="F70" s="45"/>
      <c r="G70" s="37" t="s">
        <v>230</v>
      </c>
      <c r="H70" s="37" t="s">
        <v>293</v>
      </c>
      <c r="I70" s="37" t="s">
        <v>266</v>
      </c>
      <c r="J70" s="37" t="s">
        <v>172</v>
      </c>
    </row>
    <row r="71" spans="1:10" ht="15.75" thickTop="1" x14ac:dyDescent="0.2">
      <c r="F71" s="4" t="s">
        <v>234</v>
      </c>
    </row>
    <row r="72" spans="1:10" x14ac:dyDescent="0.2">
      <c r="F72" s="4" t="s">
        <v>262</v>
      </c>
      <c r="G72" s="46"/>
      <c r="H72" s="46"/>
      <c r="I72" s="46"/>
      <c r="J72" s="48"/>
    </row>
    <row r="73" spans="1:10" x14ac:dyDescent="0.2">
      <c r="F73" s="4" t="s">
        <v>263</v>
      </c>
      <c r="G73" s="46"/>
      <c r="H73" s="46"/>
      <c r="I73" s="46"/>
      <c r="J73" s="48"/>
    </row>
    <row r="74" spans="1:10" x14ac:dyDescent="0.2">
      <c r="F74" s="4" t="s">
        <v>264</v>
      </c>
      <c r="G74" s="46"/>
      <c r="H74" s="46"/>
      <c r="I74" s="46"/>
      <c r="J74" s="48"/>
    </row>
    <row r="75" spans="1:10" ht="7.5" customHeight="1" x14ac:dyDescent="0.2">
      <c r="F75" s="4" t="s">
        <v>265</v>
      </c>
      <c r="G75" s="46"/>
      <c r="H75" s="46"/>
      <c r="I75" s="46"/>
      <c r="J75" s="48"/>
    </row>
    <row r="76" spans="1:10" ht="15.75" thickBot="1" x14ac:dyDescent="0.25">
      <c r="G76" s="49" t="s">
        <v>232</v>
      </c>
      <c r="H76" s="49"/>
      <c r="I76" s="49"/>
      <c r="J76" s="48"/>
    </row>
    <row r="77" spans="1:10" ht="7.5" customHeight="1" x14ac:dyDescent="0.2"/>
    <row r="79" spans="1:10" ht="15.75" thickBot="1" x14ac:dyDescent="0.25">
      <c r="A79" s="37" t="s">
        <v>236</v>
      </c>
      <c r="B79" s="44"/>
      <c r="C79" s="44"/>
      <c r="D79" s="44"/>
      <c r="E79" s="44"/>
      <c r="F79" s="45"/>
      <c r="G79" s="37" t="s">
        <v>230</v>
      </c>
      <c r="H79" s="37" t="s">
        <v>293</v>
      </c>
      <c r="I79" s="37" t="s">
        <v>266</v>
      </c>
      <c r="J79" s="37" t="s">
        <v>173</v>
      </c>
    </row>
    <row r="80" spans="1:10" ht="15.75" thickTop="1" x14ac:dyDescent="0.2">
      <c r="F80" s="4" t="s">
        <v>234</v>
      </c>
    </row>
    <row r="81" spans="1:10" x14ac:dyDescent="0.2">
      <c r="F81" s="4" t="s">
        <v>258</v>
      </c>
      <c r="G81" s="46"/>
      <c r="H81" s="46"/>
      <c r="I81" s="46"/>
      <c r="J81" s="48"/>
    </row>
    <row r="83" spans="1:10" ht="15.75" thickBot="1" x14ac:dyDescent="0.25">
      <c r="G83" s="49" t="s">
        <v>232</v>
      </c>
      <c r="H83" s="49"/>
      <c r="I83" s="49"/>
      <c r="J83" s="48"/>
    </row>
    <row r="84" spans="1:10" ht="7.5" customHeight="1" x14ac:dyDescent="0.2"/>
    <row r="86" spans="1:10" ht="15.75" thickBot="1" x14ac:dyDescent="0.25">
      <c r="A86" s="39" t="s">
        <v>231</v>
      </c>
      <c r="B86" s="38"/>
      <c r="C86" s="38"/>
      <c r="D86" s="38"/>
      <c r="E86" s="44"/>
      <c r="F86" s="45"/>
      <c r="G86" s="37" t="s">
        <v>230</v>
      </c>
      <c r="H86" s="37" t="s">
        <v>293</v>
      </c>
      <c r="I86" s="37" t="s">
        <v>266</v>
      </c>
      <c r="J86" s="37" t="s">
        <v>174</v>
      </c>
    </row>
    <row r="87" spans="1:10" ht="15.75" thickTop="1" x14ac:dyDescent="0.2">
      <c r="A87" s="51"/>
      <c r="B87" s="51"/>
      <c r="C87" s="51"/>
      <c r="D87" s="51"/>
      <c r="F87" s="4" t="s">
        <v>234</v>
      </c>
    </row>
    <row r="88" spans="1:10" x14ac:dyDescent="0.2">
      <c r="A88" s="51"/>
      <c r="B88" s="51"/>
      <c r="C88" s="51"/>
      <c r="D88" s="51"/>
      <c r="F88" s="4" t="s">
        <v>69</v>
      </c>
      <c r="G88" s="46"/>
      <c r="H88" s="46"/>
      <c r="I88" s="46"/>
      <c r="J88" s="48"/>
    </row>
    <row r="89" spans="1:10" x14ac:dyDescent="0.2">
      <c r="F89" s="4" t="s">
        <v>70</v>
      </c>
      <c r="G89" s="50"/>
      <c r="H89" s="50"/>
      <c r="I89" s="50"/>
      <c r="J89" s="52"/>
    </row>
    <row r="90" spans="1:10" x14ac:dyDescent="0.2">
      <c r="F90" s="4" t="s">
        <v>71</v>
      </c>
      <c r="G90" s="50"/>
      <c r="H90" s="50"/>
      <c r="I90" s="50"/>
      <c r="J90" s="52"/>
    </row>
    <row r="91" spans="1:10" x14ac:dyDescent="0.2">
      <c r="F91" s="4" t="s">
        <v>72</v>
      </c>
      <c r="G91" s="50"/>
      <c r="H91" s="50"/>
      <c r="I91" s="50"/>
      <c r="J91" s="52"/>
    </row>
    <row r="92" spans="1:10" x14ac:dyDescent="0.2">
      <c r="F92" s="4" t="s">
        <v>73</v>
      </c>
      <c r="G92" s="50"/>
      <c r="H92" s="50"/>
      <c r="I92" s="50"/>
      <c r="J92" s="52"/>
    </row>
    <row r="93" spans="1:10" x14ac:dyDescent="0.2">
      <c r="F93" s="4" t="s">
        <v>74</v>
      </c>
      <c r="G93" s="50"/>
      <c r="H93" s="50"/>
      <c r="I93" s="50"/>
      <c r="J93" s="52"/>
    </row>
    <row r="94" spans="1:10" x14ac:dyDescent="0.2">
      <c r="F94" s="4" t="s">
        <v>75</v>
      </c>
      <c r="G94" s="50"/>
      <c r="H94" s="50"/>
      <c r="I94" s="50"/>
      <c r="J94" s="52"/>
    </row>
    <row r="95" spans="1:10" x14ac:dyDescent="0.2">
      <c r="F95" s="4" t="s">
        <v>76</v>
      </c>
      <c r="G95" s="50"/>
      <c r="H95" s="50"/>
      <c r="I95" s="50"/>
      <c r="J95" s="52"/>
    </row>
    <row r="96" spans="1:10" x14ac:dyDescent="0.2">
      <c r="F96" s="4" t="s">
        <v>77</v>
      </c>
      <c r="G96" s="50"/>
      <c r="H96" s="50"/>
      <c r="I96" s="50"/>
    </row>
    <row r="97" spans="1:10" x14ac:dyDescent="0.2">
      <c r="F97" s="4" t="s">
        <v>78</v>
      </c>
      <c r="G97" s="50"/>
      <c r="H97" s="50"/>
      <c r="I97" s="50"/>
    </row>
    <row r="99" spans="1:10" ht="15.75" thickBot="1" x14ac:dyDescent="0.25">
      <c r="G99" s="49" t="s">
        <v>232</v>
      </c>
      <c r="H99" s="49"/>
      <c r="I99" s="49"/>
      <c r="J99" s="48"/>
    </row>
    <row r="100" spans="1:10" ht="8.25" customHeight="1" x14ac:dyDescent="0.2"/>
    <row r="102" spans="1:10" ht="30" customHeight="1" thickBot="1" x14ac:dyDescent="0.25">
      <c r="A102" s="1272" t="s">
        <v>165</v>
      </c>
      <c r="B102" s="1272"/>
      <c r="C102" s="1272"/>
      <c r="D102" s="1272"/>
      <c r="E102" s="1272"/>
      <c r="F102" s="45"/>
      <c r="G102" s="37" t="s">
        <v>230</v>
      </c>
      <c r="H102" s="37" t="s">
        <v>293</v>
      </c>
      <c r="I102" s="37" t="s">
        <v>266</v>
      </c>
      <c r="J102" s="37" t="s">
        <v>175</v>
      </c>
    </row>
    <row r="103" spans="1:10" ht="15.75" thickTop="1" x14ac:dyDescent="0.2">
      <c r="F103" s="4" t="s">
        <v>234</v>
      </c>
    </row>
    <row r="104" spans="1:10" x14ac:dyDescent="0.2">
      <c r="F104" s="4" t="s">
        <v>73</v>
      </c>
      <c r="G104" s="46"/>
      <c r="H104" s="46"/>
      <c r="I104" s="46"/>
      <c r="J104" s="48"/>
    </row>
    <row r="106" spans="1:10" ht="15.75" thickBot="1" x14ac:dyDescent="0.25">
      <c r="G106" s="49" t="s">
        <v>232</v>
      </c>
      <c r="H106" s="49"/>
      <c r="I106" s="49"/>
      <c r="J106" s="48"/>
    </row>
    <row r="107" spans="1:10" ht="8.25" customHeight="1" x14ac:dyDescent="0.2"/>
    <row r="108" spans="1:10" ht="15.75" thickBot="1" x14ac:dyDescent="0.25">
      <c r="A108" s="37" t="s">
        <v>233</v>
      </c>
      <c r="B108" s="44"/>
      <c r="C108" s="44"/>
      <c r="D108" s="44"/>
      <c r="E108" s="44"/>
      <c r="F108" s="45"/>
      <c r="G108" s="37" t="s">
        <v>230</v>
      </c>
      <c r="H108" s="37" t="s">
        <v>293</v>
      </c>
      <c r="I108" s="37" t="s">
        <v>266</v>
      </c>
      <c r="J108" s="37" t="s">
        <v>176</v>
      </c>
    </row>
    <row r="109" spans="1:10" ht="15.75" thickTop="1" x14ac:dyDescent="0.2">
      <c r="F109" s="4" t="s">
        <v>234</v>
      </c>
    </row>
    <row r="110" spans="1:10" x14ac:dyDescent="0.2">
      <c r="F110" s="4" t="s">
        <v>76</v>
      </c>
    </row>
    <row r="111" spans="1:10" x14ac:dyDescent="0.2">
      <c r="F111" s="4" t="s">
        <v>235</v>
      </c>
      <c r="G111" s="46"/>
      <c r="H111" s="46"/>
      <c r="I111" s="46"/>
      <c r="J111" s="48"/>
    </row>
    <row r="112" spans="1:10" x14ac:dyDescent="0.2">
      <c r="F112" s="4" t="s">
        <v>187</v>
      </c>
    </row>
    <row r="113" spans="1:10" ht="15.75" thickBot="1" x14ac:dyDescent="0.25">
      <c r="G113" s="49" t="s">
        <v>232</v>
      </c>
      <c r="H113" s="49"/>
      <c r="I113" s="49"/>
      <c r="J113" s="48"/>
    </row>
    <row r="114" spans="1:10" ht="8.25" customHeight="1" x14ac:dyDescent="0.2"/>
    <row r="116" spans="1:10" ht="15.75" thickBot="1" x14ac:dyDescent="0.25">
      <c r="A116" s="37" t="s">
        <v>96</v>
      </c>
      <c r="B116" s="44"/>
      <c r="C116" s="44"/>
      <c r="D116" s="44"/>
      <c r="E116" s="44"/>
      <c r="F116" s="45"/>
      <c r="G116" s="37" t="s">
        <v>230</v>
      </c>
      <c r="H116" s="37" t="s">
        <v>293</v>
      </c>
      <c r="I116" s="37" t="s">
        <v>266</v>
      </c>
      <c r="J116" s="37" t="s">
        <v>177</v>
      </c>
    </row>
    <row r="117" spans="1:10" ht="15.75" thickTop="1" x14ac:dyDescent="0.2">
      <c r="F117" s="4" t="s">
        <v>234</v>
      </c>
    </row>
    <row r="118" spans="1:10" x14ac:dyDescent="0.2">
      <c r="F118" s="4" t="s">
        <v>235</v>
      </c>
      <c r="G118" s="46"/>
      <c r="H118" s="46"/>
      <c r="I118" s="46"/>
      <c r="J118" s="48"/>
    </row>
    <row r="120" spans="1:10" ht="15.75" thickBot="1" x14ac:dyDescent="0.25">
      <c r="G120" s="49" t="s">
        <v>232</v>
      </c>
      <c r="H120" s="49"/>
      <c r="I120" s="49"/>
      <c r="J120" s="48"/>
    </row>
    <row r="121" spans="1:10" ht="8.25" customHeight="1" x14ac:dyDescent="0.2"/>
    <row r="123" spans="1:10" ht="8.25" customHeight="1" x14ac:dyDescent="0.2"/>
    <row r="124" spans="1:10" ht="15.75" thickBot="1" x14ac:dyDescent="0.25">
      <c r="A124" s="37" t="s">
        <v>164</v>
      </c>
      <c r="B124" s="44"/>
      <c r="C124" s="44"/>
      <c r="D124" s="44"/>
      <c r="E124" s="44"/>
      <c r="F124" s="45"/>
      <c r="G124" s="37" t="s">
        <v>230</v>
      </c>
      <c r="H124" s="37" t="s">
        <v>293</v>
      </c>
      <c r="I124" s="37" t="s">
        <v>266</v>
      </c>
      <c r="J124" s="37" t="s">
        <v>178</v>
      </c>
    </row>
    <row r="125" spans="1:10" ht="16.5" customHeight="1" thickTop="1" x14ac:dyDescent="0.2">
      <c r="F125" s="4" t="s">
        <v>234</v>
      </c>
    </row>
    <row r="126" spans="1:10" x14ac:dyDescent="0.2">
      <c r="F126" s="4" t="s">
        <v>235</v>
      </c>
      <c r="G126" s="46"/>
      <c r="H126" s="46"/>
      <c r="I126" s="46"/>
      <c r="J126" s="48"/>
    </row>
    <row r="128" spans="1:10" ht="15.75" thickBot="1" x14ac:dyDescent="0.25">
      <c r="G128" s="49" t="s">
        <v>232</v>
      </c>
      <c r="H128" s="49"/>
      <c r="I128" s="49"/>
      <c r="J128" s="48"/>
    </row>
    <row r="129" spans="1:10" ht="8.25" customHeight="1" x14ac:dyDescent="0.2"/>
    <row r="130" spans="1:10" ht="12.75" customHeight="1" x14ac:dyDescent="0.2"/>
    <row r="131" spans="1:10" ht="15.75" thickBot="1" x14ac:dyDescent="0.25">
      <c r="A131" s="37" t="s">
        <v>302</v>
      </c>
      <c r="B131" s="44"/>
      <c r="C131" s="44"/>
      <c r="D131" s="44"/>
      <c r="E131" s="44"/>
      <c r="F131" s="45"/>
      <c r="G131" s="37" t="s">
        <v>230</v>
      </c>
      <c r="H131" s="37" t="s">
        <v>293</v>
      </c>
      <c r="I131" s="37" t="s">
        <v>266</v>
      </c>
      <c r="J131" s="37" t="s">
        <v>179</v>
      </c>
    </row>
    <row r="132" spans="1:10" ht="15.75" thickTop="1" x14ac:dyDescent="0.2">
      <c r="F132" s="4" t="s">
        <v>234</v>
      </c>
    </row>
    <row r="133" spans="1:10" x14ac:dyDescent="0.2">
      <c r="F133" s="4" t="s">
        <v>235</v>
      </c>
      <c r="G133" s="46"/>
      <c r="H133" s="46"/>
      <c r="I133" s="46"/>
      <c r="J133" s="48"/>
    </row>
    <row r="135" spans="1:10" ht="15.75" thickBot="1" x14ac:dyDescent="0.25">
      <c r="G135" s="49" t="s">
        <v>232</v>
      </c>
      <c r="H135" s="49"/>
      <c r="I135" s="49"/>
      <c r="J135" s="48"/>
    </row>
    <row r="136" spans="1:10" ht="6" customHeight="1" x14ac:dyDescent="0.2"/>
    <row r="138" spans="1:10" ht="15.75" thickBot="1" x14ac:dyDescent="0.25">
      <c r="A138" s="37" t="s">
        <v>166</v>
      </c>
      <c r="B138" s="44"/>
      <c r="C138" s="44"/>
      <c r="D138" s="44"/>
      <c r="E138" s="44"/>
      <c r="F138" s="45"/>
      <c r="G138" s="37" t="s">
        <v>230</v>
      </c>
      <c r="H138" s="37" t="s">
        <v>293</v>
      </c>
      <c r="I138" s="37" t="s">
        <v>266</v>
      </c>
      <c r="J138" s="37" t="s">
        <v>247</v>
      </c>
    </row>
    <row r="139" spans="1:10" ht="15.75" thickTop="1" x14ac:dyDescent="0.2">
      <c r="F139" s="4" t="s">
        <v>234</v>
      </c>
    </row>
    <row r="140" spans="1:10" x14ac:dyDescent="0.2">
      <c r="F140" s="4" t="s">
        <v>260</v>
      </c>
      <c r="G140" s="46"/>
      <c r="H140" s="46"/>
      <c r="I140" s="46"/>
      <c r="J140" s="48"/>
    </row>
    <row r="142" spans="1:10" ht="15.75" thickBot="1" x14ac:dyDescent="0.25">
      <c r="G142" s="49" t="s">
        <v>232</v>
      </c>
      <c r="H142" s="49"/>
      <c r="I142" s="49"/>
      <c r="J142" s="48"/>
    </row>
    <row r="143" spans="1:10" ht="23.25" customHeight="1" x14ac:dyDescent="0.2"/>
    <row r="144" spans="1:10" x14ac:dyDescent="0.2">
      <c r="E144" s="43" t="s">
        <v>238</v>
      </c>
    </row>
    <row r="145" spans="1:10" ht="23.25" customHeight="1" x14ac:dyDescent="0.2">
      <c r="A145" s="43" t="s">
        <v>167</v>
      </c>
    </row>
    <row r="146" spans="1:10" ht="12.75" customHeight="1" x14ac:dyDescent="0.2">
      <c r="E146" s="43"/>
    </row>
    <row r="147" spans="1:10" ht="15.75" thickBot="1" x14ac:dyDescent="0.25">
      <c r="A147" s="37" t="s">
        <v>259</v>
      </c>
      <c r="B147" s="44"/>
      <c r="C147" s="44"/>
      <c r="D147" s="44"/>
      <c r="E147" s="44"/>
      <c r="F147" s="45"/>
      <c r="G147" s="37" t="s">
        <v>238</v>
      </c>
      <c r="H147" s="37"/>
      <c r="I147" s="37" t="s">
        <v>266</v>
      </c>
      <c r="J147" s="37" t="s">
        <v>613</v>
      </c>
    </row>
    <row r="148" spans="1:10" ht="15.75" thickTop="1" x14ac:dyDescent="0.2">
      <c r="F148" s="4" t="s">
        <v>234</v>
      </c>
    </row>
    <row r="149" spans="1:10" x14ac:dyDescent="0.2">
      <c r="F149" s="4" t="s">
        <v>248</v>
      </c>
      <c r="G149" s="46"/>
      <c r="H149" s="46"/>
      <c r="I149" s="46"/>
      <c r="J149" s="48"/>
    </row>
    <row r="150" spans="1:10" x14ac:dyDescent="0.2">
      <c r="F150" s="4" t="s">
        <v>185</v>
      </c>
      <c r="G150" s="46"/>
      <c r="H150" s="46"/>
      <c r="I150" s="46"/>
      <c r="J150" s="48"/>
    </row>
    <row r="151" spans="1:10" x14ac:dyDescent="0.2">
      <c r="F151" s="4" t="s">
        <v>186</v>
      </c>
    </row>
    <row r="152" spans="1:10" ht="15.75" thickBot="1" x14ac:dyDescent="0.25">
      <c r="G152" s="49" t="s">
        <v>232</v>
      </c>
      <c r="H152" s="49"/>
      <c r="I152" s="49"/>
      <c r="J152" s="48"/>
    </row>
    <row r="153" spans="1:10" ht="6" customHeight="1" x14ac:dyDescent="0.2"/>
    <row r="154" spans="1:10" ht="20.25" customHeight="1" x14ac:dyDescent="0.2"/>
    <row r="155" spans="1:10" ht="15.75" thickBot="1" x14ac:dyDescent="0.25">
      <c r="A155" s="37" t="s">
        <v>237</v>
      </c>
      <c r="B155" s="44"/>
      <c r="C155" s="44"/>
      <c r="D155" s="44"/>
      <c r="E155" s="44"/>
      <c r="F155" s="45"/>
      <c r="G155" s="37" t="s">
        <v>238</v>
      </c>
      <c r="H155" s="37"/>
      <c r="I155" s="37" t="s">
        <v>266</v>
      </c>
      <c r="J155" s="37" t="s">
        <v>614</v>
      </c>
    </row>
    <row r="156" spans="1:10" ht="15.75" thickTop="1" x14ac:dyDescent="0.2">
      <c r="F156" s="4" t="s">
        <v>234</v>
      </c>
    </row>
    <row r="157" spans="1:10" x14ac:dyDescent="0.2">
      <c r="F157" s="4" t="s">
        <v>253</v>
      </c>
      <c r="G157" s="46"/>
      <c r="H157" s="46"/>
      <c r="I157" s="46"/>
      <c r="J157" s="48"/>
    </row>
    <row r="159" spans="1:10" ht="15.75" thickBot="1" x14ac:dyDescent="0.25">
      <c r="G159" s="49" t="s">
        <v>232</v>
      </c>
      <c r="H159" s="49"/>
      <c r="I159" s="49"/>
      <c r="J159" s="48"/>
    </row>
    <row r="161" spans="1:10" ht="8.25" customHeight="1" x14ac:dyDescent="0.2"/>
    <row r="162" spans="1:10" ht="30" customHeight="1" thickBot="1" x14ac:dyDescent="0.25">
      <c r="A162" s="1272" t="s">
        <v>180</v>
      </c>
      <c r="B162" s="1272"/>
      <c r="C162" s="1272"/>
      <c r="D162" s="1272"/>
      <c r="E162" s="1272"/>
      <c r="F162" s="45"/>
      <c r="G162" s="37" t="s">
        <v>238</v>
      </c>
      <c r="H162" s="37"/>
      <c r="I162" s="37" t="s">
        <v>266</v>
      </c>
      <c r="J162" s="37" t="s">
        <v>615</v>
      </c>
    </row>
    <row r="163" spans="1:10" ht="15.75" thickTop="1" x14ac:dyDescent="0.2">
      <c r="F163" s="4" t="s">
        <v>234</v>
      </c>
    </row>
    <row r="164" spans="1:10" x14ac:dyDescent="0.2">
      <c r="F164" s="4" t="s">
        <v>254</v>
      </c>
      <c r="G164" s="46"/>
      <c r="H164" s="46"/>
      <c r="I164" s="46"/>
      <c r="J164" s="48"/>
    </row>
    <row r="166" spans="1:10" ht="15.75" thickBot="1" x14ac:dyDescent="0.25">
      <c r="G166" s="49" t="s">
        <v>232</v>
      </c>
      <c r="H166" s="49"/>
      <c r="I166" s="49"/>
      <c r="J166" s="48"/>
    </row>
    <row r="168" spans="1:10" ht="7.5" customHeight="1" x14ac:dyDescent="0.2"/>
    <row r="169" spans="1:10" ht="15.75" thickBot="1" x14ac:dyDescent="0.25">
      <c r="A169" s="37" t="s">
        <v>239</v>
      </c>
      <c r="B169" s="44"/>
      <c r="C169" s="44"/>
      <c r="D169" s="44"/>
      <c r="E169" s="44"/>
      <c r="F169" s="45"/>
      <c r="G169" s="37" t="s">
        <v>238</v>
      </c>
      <c r="H169" s="37"/>
      <c r="I169" s="37" t="s">
        <v>266</v>
      </c>
      <c r="J169" s="37" t="s">
        <v>616</v>
      </c>
    </row>
    <row r="170" spans="1:10" ht="15.75" thickTop="1" x14ac:dyDescent="0.2">
      <c r="F170" s="4" t="s">
        <v>234</v>
      </c>
    </row>
    <row r="171" spans="1:10" x14ac:dyDescent="0.2">
      <c r="F171" s="4" t="s">
        <v>261</v>
      </c>
      <c r="G171" s="46"/>
      <c r="H171" s="46"/>
      <c r="I171" s="46"/>
      <c r="J171" s="48"/>
    </row>
    <row r="172" spans="1:10" x14ac:dyDescent="0.2">
      <c r="F172" s="4" t="s">
        <v>245</v>
      </c>
      <c r="G172" s="50"/>
      <c r="H172" s="50"/>
      <c r="I172" s="50"/>
      <c r="J172" s="52"/>
    </row>
    <row r="174" spans="1:10" ht="15.75" thickBot="1" x14ac:dyDescent="0.25">
      <c r="G174" s="49" t="s">
        <v>232</v>
      </c>
      <c r="H174" s="49"/>
      <c r="I174" s="49"/>
      <c r="J174" s="48"/>
    </row>
    <row r="176" spans="1:10" ht="6.75" customHeight="1" x14ac:dyDescent="0.2"/>
    <row r="177" spans="1:10" ht="15.75" thickBot="1" x14ac:dyDescent="0.25">
      <c r="A177" s="37" t="s">
        <v>241</v>
      </c>
      <c r="B177" s="44"/>
      <c r="C177" s="44"/>
      <c r="D177" s="44"/>
      <c r="E177" s="44"/>
      <c r="F177" s="45"/>
      <c r="G177" s="37" t="s">
        <v>238</v>
      </c>
      <c r="H177" s="37"/>
      <c r="I177" s="37" t="s">
        <v>266</v>
      </c>
      <c r="J177" s="37" t="s">
        <v>617</v>
      </c>
    </row>
    <row r="178" spans="1:10" ht="15.75" thickTop="1" x14ac:dyDescent="0.2">
      <c r="F178" s="4" t="s">
        <v>234</v>
      </c>
    </row>
    <row r="179" spans="1:10" x14ac:dyDescent="0.2">
      <c r="F179" s="4" t="s">
        <v>240</v>
      </c>
      <c r="G179" s="46"/>
      <c r="H179" s="46"/>
      <c r="I179" s="46"/>
      <c r="J179" s="48"/>
    </row>
    <row r="180" spans="1:10" x14ac:dyDescent="0.2">
      <c r="F180" s="4" t="s">
        <v>35</v>
      </c>
      <c r="G180" s="46"/>
      <c r="H180" s="46"/>
      <c r="I180" s="46"/>
      <c r="J180" s="48"/>
    </row>
    <row r="181" spans="1:10" x14ac:dyDescent="0.2">
      <c r="F181" s="4" t="s">
        <v>242</v>
      </c>
      <c r="G181" s="50"/>
      <c r="H181" s="50"/>
      <c r="I181" s="50"/>
      <c r="J181" s="52"/>
    </row>
    <row r="182" spans="1:10" x14ac:dyDescent="0.2">
      <c r="F182" s="4" t="s">
        <v>257</v>
      </c>
      <c r="G182" s="46"/>
      <c r="H182" s="46"/>
      <c r="I182" s="46"/>
      <c r="J182" s="48"/>
    </row>
    <row r="183" spans="1:10" x14ac:dyDescent="0.2">
      <c r="F183" s="4" t="s">
        <v>243</v>
      </c>
      <c r="G183" s="46"/>
      <c r="H183" s="46"/>
      <c r="I183" s="46"/>
      <c r="J183" s="48"/>
    </row>
    <row r="184" spans="1:10" x14ac:dyDescent="0.2">
      <c r="F184" s="4" t="s">
        <v>64</v>
      </c>
      <c r="G184" s="46"/>
      <c r="H184" s="46"/>
      <c r="I184" s="46"/>
      <c r="J184" s="48"/>
    </row>
    <row r="185" spans="1:10" x14ac:dyDescent="0.2">
      <c r="F185" s="4" t="s">
        <v>36</v>
      </c>
      <c r="G185" s="46"/>
      <c r="H185" s="46"/>
      <c r="I185" s="46"/>
      <c r="J185" s="48"/>
    </row>
    <row r="186" spans="1:10" x14ac:dyDescent="0.2">
      <c r="F186" s="4" t="s">
        <v>65</v>
      </c>
      <c r="G186" s="46"/>
      <c r="H186" s="46"/>
      <c r="I186" s="46"/>
      <c r="J186" s="48"/>
    </row>
    <row r="187" spans="1:10" x14ac:dyDescent="0.2">
      <c r="F187" s="4" t="s">
        <v>38</v>
      </c>
      <c r="G187" s="46"/>
      <c r="H187" s="46"/>
      <c r="I187" s="46"/>
      <c r="J187" s="48"/>
    </row>
    <row r="188" spans="1:10" x14ac:dyDescent="0.2">
      <c r="F188" s="4" t="s">
        <v>39</v>
      </c>
      <c r="G188" s="50"/>
      <c r="H188" s="50"/>
      <c r="I188" s="50"/>
      <c r="J188" s="52"/>
    </row>
    <row r="189" spans="1:10" x14ac:dyDescent="0.2">
      <c r="F189" s="4" t="s">
        <v>187</v>
      </c>
    </row>
    <row r="190" spans="1:10" x14ac:dyDescent="0.2">
      <c r="F190" s="4" t="s">
        <v>187</v>
      </c>
    </row>
    <row r="191" spans="1:10" ht="15.75" thickBot="1" x14ac:dyDescent="0.25">
      <c r="G191" s="49" t="s">
        <v>232</v>
      </c>
      <c r="H191" s="49"/>
      <c r="I191" s="49"/>
      <c r="J191" s="48"/>
    </row>
    <row r="193" spans="1:10" ht="6" customHeight="1" x14ac:dyDescent="0.2"/>
    <row r="194" spans="1:10" ht="15.75" thickBot="1" x14ac:dyDescent="0.25">
      <c r="A194" s="37" t="s">
        <v>244</v>
      </c>
      <c r="B194" s="44"/>
      <c r="C194" s="44"/>
      <c r="D194" s="44"/>
      <c r="E194" s="44"/>
      <c r="F194" s="45"/>
      <c r="G194" s="37" t="s">
        <v>238</v>
      </c>
      <c r="H194" s="37"/>
      <c r="I194" s="37" t="s">
        <v>266</v>
      </c>
      <c r="J194" s="37" t="s">
        <v>618</v>
      </c>
    </row>
    <row r="195" spans="1:10" ht="15.75" thickTop="1" x14ac:dyDescent="0.2">
      <c r="A195" s="2" t="s">
        <v>271</v>
      </c>
      <c r="F195" s="4" t="s">
        <v>234</v>
      </c>
    </row>
    <row r="196" spans="1:10" x14ac:dyDescent="0.2">
      <c r="A196" s="2" t="s">
        <v>272</v>
      </c>
      <c r="F196" s="4" t="s">
        <v>242</v>
      </c>
      <c r="G196" s="46"/>
      <c r="H196" s="46"/>
      <c r="I196" s="46"/>
      <c r="J196" s="48"/>
    </row>
    <row r="197" spans="1:10" x14ac:dyDescent="0.2">
      <c r="F197" s="4" t="s">
        <v>37</v>
      </c>
      <c r="G197" s="46"/>
      <c r="H197" s="46"/>
      <c r="I197" s="46"/>
      <c r="J197" s="48"/>
    </row>
    <row r="199" spans="1:10" ht="15.75" thickBot="1" x14ac:dyDescent="0.25">
      <c r="G199" s="49" t="s">
        <v>232</v>
      </c>
      <c r="H199" s="49"/>
      <c r="I199" s="49"/>
      <c r="J199" s="48"/>
    </row>
    <row r="201" spans="1:10" ht="6.75" customHeight="1" x14ac:dyDescent="0.2"/>
    <row r="202" spans="1:10" ht="34.5" customHeight="1" thickBot="1" x14ac:dyDescent="0.25">
      <c r="A202" s="1272" t="s">
        <v>268</v>
      </c>
      <c r="B202" s="1272"/>
      <c r="C202" s="1272"/>
      <c r="D202" s="1272"/>
      <c r="E202" s="1272"/>
      <c r="F202" s="1272"/>
      <c r="G202" s="37" t="s">
        <v>238</v>
      </c>
      <c r="H202" s="37"/>
      <c r="I202" s="37" t="s">
        <v>266</v>
      </c>
      <c r="J202" s="37" t="s">
        <v>619</v>
      </c>
    </row>
    <row r="203" spans="1:10" ht="15.75" thickTop="1" x14ac:dyDescent="0.2">
      <c r="F203" s="4" t="s">
        <v>234</v>
      </c>
    </row>
    <row r="204" spans="1:10" x14ac:dyDescent="0.2">
      <c r="F204" s="4" t="s">
        <v>262</v>
      </c>
      <c r="G204" s="46"/>
      <c r="H204" s="46"/>
      <c r="I204" s="46"/>
      <c r="J204" s="48"/>
    </row>
    <row r="205" spans="1:10" x14ac:dyDescent="0.2">
      <c r="F205" s="4" t="s">
        <v>263</v>
      </c>
      <c r="G205" s="50"/>
      <c r="H205" s="50"/>
      <c r="I205" s="50"/>
      <c r="J205" s="52"/>
    </row>
    <row r="206" spans="1:10" x14ac:dyDescent="0.2">
      <c r="F206" s="4" t="s">
        <v>264</v>
      </c>
      <c r="G206" s="46"/>
      <c r="H206" s="46"/>
      <c r="I206" s="46"/>
      <c r="J206" s="48"/>
    </row>
    <row r="207" spans="1:10" x14ac:dyDescent="0.2">
      <c r="F207" s="4" t="s">
        <v>265</v>
      </c>
      <c r="G207" s="50"/>
      <c r="H207" s="50"/>
      <c r="I207" s="50"/>
      <c r="J207" s="52"/>
    </row>
    <row r="209" spans="1:10" ht="15.75" thickBot="1" x14ac:dyDescent="0.25">
      <c r="G209" s="49" t="s">
        <v>232</v>
      </c>
      <c r="H209" s="49"/>
      <c r="I209" s="49"/>
      <c r="J209" s="48"/>
    </row>
    <row r="211" spans="1:10" ht="6.75" customHeight="1" x14ac:dyDescent="0.2"/>
    <row r="212" spans="1:10" ht="15.75" thickBot="1" x14ac:dyDescent="0.25">
      <c r="A212" s="37" t="s">
        <v>181</v>
      </c>
      <c r="B212" s="44"/>
      <c r="C212" s="44"/>
      <c r="D212" s="44"/>
      <c r="E212" s="44"/>
      <c r="F212" s="45"/>
      <c r="G212" s="37" t="s">
        <v>238</v>
      </c>
      <c r="H212" s="37"/>
      <c r="I212" s="37" t="s">
        <v>266</v>
      </c>
      <c r="J212" s="37" t="s">
        <v>621</v>
      </c>
    </row>
    <row r="213" spans="1:10" ht="15.75" thickTop="1" x14ac:dyDescent="0.2">
      <c r="F213" s="4" t="s">
        <v>234</v>
      </c>
    </row>
    <row r="214" spans="1:10" x14ac:dyDescent="0.2">
      <c r="F214" s="4" t="s">
        <v>79</v>
      </c>
      <c r="G214" s="46"/>
      <c r="H214" s="46"/>
      <c r="I214" s="46"/>
      <c r="J214" s="48"/>
    </row>
    <row r="216" spans="1:10" ht="15.75" thickBot="1" x14ac:dyDescent="0.25">
      <c r="G216" s="49" t="s">
        <v>232</v>
      </c>
      <c r="H216" s="49"/>
      <c r="I216" s="49"/>
      <c r="J216" s="48"/>
    </row>
    <row r="218" spans="1:10" ht="6" customHeight="1" x14ac:dyDescent="0.2"/>
    <row r="219" spans="1:10" ht="36.75" customHeight="1" x14ac:dyDescent="0.2"/>
    <row r="220" spans="1:10" ht="15.75" thickBot="1" x14ac:dyDescent="0.25">
      <c r="A220" s="37" t="s">
        <v>182</v>
      </c>
      <c r="B220" s="44"/>
      <c r="C220" s="44"/>
      <c r="D220" s="44"/>
      <c r="E220" s="44"/>
      <c r="F220" s="45"/>
      <c r="G220" s="37" t="s">
        <v>238</v>
      </c>
      <c r="H220" s="37"/>
      <c r="I220" s="37" t="s">
        <v>266</v>
      </c>
      <c r="J220" s="37" t="s">
        <v>622</v>
      </c>
    </row>
    <row r="221" spans="1:10" ht="15.75" thickTop="1" x14ac:dyDescent="0.2">
      <c r="F221" s="4" t="s">
        <v>234</v>
      </c>
    </row>
    <row r="222" spans="1:10" x14ac:dyDescent="0.2">
      <c r="F222" s="4" t="s">
        <v>66</v>
      </c>
      <c r="G222" s="46"/>
      <c r="H222" s="46"/>
      <c r="I222" s="46"/>
      <c r="J222" s="48"/>
    </row>
    <row r="223" spans="1:10" x14ac:dyDescent="0.2">
      <c r="F223" s="4" t="s">
        <v>67</v>
      </c>
      <c r="G223" s="46"/>
      <c r="H223" s="46"/>
      <c r="I223" s="46"/>
      <c r="J223" s="48"/>
    </row>
    <row r="224" spans="1:10" x14ac:dyDescent="0.2">
      <c r="F224" s="4" t="s">
        <v>68</v>
      </c>
      <c r="G224" s="46"/>
      <c r="H224" s="46"/>
      <c r="I224" s="46"/>
      <c r="J224" s="48"/>
    </row>
    <row r="226" spans="1:10" ht="15.75" thickBot="1" x14ac:dyDescent="0.25">
      <c r="G226" s="49" t="s">
        <v>232</v>
      </c>
      <c r="H226" s="49"/>
      <c r="I226" s="49"/>
      <c r="J226" s="48"/>
    </row>
    <row r="227" spans="1:10" ht="16.5" customHeight="1" x14ac:dyDescent="0.2"/>
    <row r="228" spans="1:10" ht="6.75" customHeight="1" x14ac:dyDescent="0.2"/>
    <row r="229" spans="1:10" ht="15.75" thickBot="1" x14ac:dyDescent="0.25">
      <c r="A229" s="37" t="s">
        <v>267</v>
      </c>
      <c r="B229" s="44"/>
      <c r="C229" s="44"/>
      <c r="D229" s="44"/>
      <c r="E229" s="44"/>
      <c r="F229" s="45"/>
      <c r="G229" s="37" t="s">
        <v>238</v>
      </c>
      <c r="H229" s="37"/>
      <c r="I229" s="37" t="s">
        <v>266</v>
      </c>
      <c r="J229" s="37" t="s">
        <v>620</v>
      </c>
    </row>
    <row r="230" spans="1:10" ht="15.75" thickTop="1" x14ac:dyDescent="0.2">
      <c r="F230" s="4" t="s">
        <v>234</v>
      </c>
    </row>
    <row r="231" spans="1:10" x14ac:dyDescent="0.2">
      <c r="F231" s="4" t="s">
        <v>41</v>
      </c>
      <c r="G231" s="46"/>
      <c r="H231" s="46"/>
      <c r="I231" s="46"/>
      <c r="J231" s="48"/>
    </row>
    <row r="233" spans="1:10" ht="15.75" thickBot="1" x14ac:dyDescent="0.25">
      <c r="G233" s="49" t="s">
        <v>232</v>
      </c>
      <c r="H233" s="49"/>
      <c r="I233" s="49"/>
      <c r="J233" s="48"/>
    </row>
    <row r="234" spans="1:10" ht="6" customHeight="1" x14ac:dyDescent="0.2"/>
    <row r="235" spans="1:10" ht="20.25" customHeight="1" x14ac:dyDescent="0.2"/>
    <row r="236" spans="1:10" ht="15.75" thickBot="1" x14ac:dyDescent="0.25">
      <c r="A236" s="37" t="s">
        <v>183</v>
      </c>
      <c r="B236" s="44"/>
      <c r="C236" s="44"/>
      <c r="D236" s="44"/>
      <c r="E236" s="44"/>
      <c r="F236" s="45"/>
      <c r="G236" s="37" t="s">
        <v>238</v>
      </c>
      <c r="H236" s="37"/>
      <c r="I236" s="37" t="s">
        <v>266</v>
      </c>
      <c r="J236" s="37" t="s">
        <v>623</v>
      </c>
    </row>
    <row r="237" spans="1:10" ht="15.75" thickTop="1" x14ac:dyDescent="0.2">
      <c r="F237" s="4" t="s">
        <v>234</v>
      </c>
    </row>
    <row r="238" spans="1:10" x14ac:dyDescent="0.2">
      <c r="F238" s="4" t="s">
        <v>41</v>
      </c>
      <c r="G238" s="46"/>
      <c r="H238" s="46"/>
      <c r="I238" s="46"/>
      <c r="J238" s="48"/>
    </row>
    <row r="240" spans="1:10" ht="15.75" thickBot="1" x14ac:dyDescent="0.25">
      <c r="G240" s="49" t="s">
        <v>232</v>
      </c>
      <c r="H240" s="49"/>
      <c r="I240" s="49"/>
      <c r="J240" s="48"/>
    </row>
    <row r="241" spans="1:10" ht="28.5" customHeight="1" x14ac:dyDescent="0.2"/>
    <row r="242" spans="1:10" ht="15.75" thickBot="1" x14ac:dyDescent="0.25">
      <c r="A242" s="37" t="s">
        <v>184</v>
      </c>
      <c r="B242" s="44"/>
      <c r="C242" s="44"/>
      <c r="D242" s="44"/>
      <c r="E242" s="44"/>
      <c r="F242" s="45"/>
      <c r="G242" s="37" t="s">
        <v>238</v>
      </c>
      <c r="H242" s="37"/>
      <c r="I242" s="37" t="s">
        <v>266</v>
      </c>
      <c r="J242" s="37" t="s">
        <v>624</v>
      </c>
    </row>
    <row r="243" spans="1:10" ht="15.75" thickTop="1" x14ac:dyDescent="0.2">
      <c r="F243" s="4" t="s">
        <v>234</v>
      </c>
    </row>
    <row r="244" spans="1:10" x14ac:dyDescent="0.2">
      <c r="F244" s="4" t="s">
        <v>260</v>
      </c>
      <c r="G244" s="46"/>
      <c r="H244" s="46"/>
      <c r="I244" s="46"/>
      <c r="J244" s="48"/>
    </row>
    <row r="246" spans="1:10" ht="15.75" thickBot="1" x14ac:dyDescent="0.25">
      <c r="G246" s="49" t="s">
        <v>232</v>
      </c>
      <c r="H246" s="49"/>
      <c r="I246" s="49"/>
      <c r="J246" s="48"/>
    </row>
    <row r="251" spans="1:10" ht="18.75" customHeight="1" x14ac:dyDescent="0.2">
      <c r="A251" s="2" t="s">
        <v>305</v>
      </c>
      <c r="D251" s="983"/>
      <c r="E251" s="983"/>
      <c r="F251" s="983" t="s">
        <v>304</v>
      </c>
      <c r="G251" s="983"/>
      <c r="J251" s="53"/>
    </row>
    <row r="252" spans="1:10" ht="30.75" customHeight="1" x14ac:dyDescent="0.2">
      <c r="A252" s="2" t="s">
        <v>297</v>
      </c>
      <c r="F252" s="1270" t="s">
        <v>296</v>
      </c>
      <c r="G252" s="1270"/>
      <c r="J252" s="53"/>
    </row>
    <row r="254" spans="1:10" x14ac:dyDescent="0.2">
      <c r="I254" s="55"/>
      <c r="J254" s="55"/>
    </row>
    <row r="255" spans="1:10" ht="9.75" customHeight="1" x14ac:dyDescent="0.2">
      <c r="I255" s="55"/>
      <c r="J255" s="55"/>
    </row>
    <row r="256" spans="1:10" x14ac:dyDescent="0.2">
      <c r="I256" s="55"/>
      <c r="J256" s="55"/>
    </row>
    <row r="257" spans="1:1" x14ac:dyDescent="0.2">
      <c r="A257" s="2" t="s">
        <v>303</v>
      </c>
    </row>
  </sheetData>
  <customSheetViews>
    <customSheetView guid="{17151551-8460-47BF-8C20-7FE2DB216614}" showRuler="0" topLeftCell="A136">
      <selection activeCell="F170" sqref="F170"/>
      <pageMargins left="0.51181102362204722" right="0.27559055118110237" top="0.27" bottom="0.31" header="0.17" footer="0.19"/>
      <pageSetup paperSize="9" orientation="portrait" horizontalDpi="300" verticalDpi="300" r:id="rId1"/>
      <headerFooter alignWithMargins="0"/>
    </customSheetView>
    <customSheetView guid="{DE9178B7-7BAA-4669-9575-43FAD4CFD495}" topLeftCell="A115">
      <selection activeCell="N128" sqref="N128"/>
      <pageMargins left="0.51181102362204722" right="0.27559055118110237" top="0.32" bottom="0.28999999999999998" header="0.17" footer="0.19"/>
      <pageSetup paperSize="9" orientation="portrait" r:id="rId2"/>
      <headerFooter alignWithMargins="0"/>
    </customSheetView>
  </customSheetViews>
  <mergeCells count="15">
    <mergeCell ref="G1:J1"/>
    <mergeCell ref="A202:F202"/>
    <mergeCell ref="A70:E70"/>
    <mergeCell ref="A7:J7"/>
    <mergeCell ref="A29:E29"/>
    <mergeCell ref="A102:E102"/>
    <mergeCell ref="A162:E162"/>
    <mergeCell ref="A3:B3"/>
    <mergeCell ref="A4:B4"/>
    <mergeCell ref="A5:B5"/>
    <mergeCell ref="D251:E251"/>
    <mergeCell ref="F251:G251"/>
    <mergeCell ref="M2:N2"/>
    <mergeCell ref="F252:G252"/>
    <mergeCell ref="G2:J2"/>
  </mergeCells>
  <phoneticPr fontId="0" type="noConversion"/>
  <pageMargins left="0.51181102362204722" right="0.27559055118110237" top="0.31496062992125984" bottom="0.27559055118110237" header="0.15748031496062992" footer="0.19685039370078741"/>
  <pageSetup paperSize="9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76"/>
  <sheetViews>
    <sheetView topLeftCell="A4" zoomScaleNormal="100" workbookViewId="0">
      <selection activeCell="J10" sqref="J10"/>
    </sheetView>
  </sheetViews>
  <sheetFormatPr defaultColWidth="9.140625" defaultRowHeight="15" x14ac:dyDescent="0.2"/>
  <cols>
    <col min="1" max="1" width="10" style="54" customWidth="1"/>
    <col min="2" max="2" width="48" style="2" customWidth="1"/>
    <col min="3" max="4" width="12.7109375" style="2" customWidth="1"/>
    <col min="5" max="5" width="22" style="2" customWidth="1"/>
    <col min="6" max="6" width="0.28515625" style="2" customWidth="1"/>
    <col min="7" max="16384" width="9.140625" style="2"/>
  </cols>
  <sheetData>
    <row r="1" spans="1:11" s="58" customFormat="1" ht="14.25" customHeight="1" x14ac:dyDescent="0.25">
      <c r="A1" s="57"/>
      <c r="C1" s="1271" t="s">
        <v>270</v>
      </c>
      <c r="D1" s="1271"/>
      <c r="E1" s="1271"/>
      <c r="F1" s="59"/>
    </row>
    <row r="2" spans="1:11" s="58" customFormat="1" ht="82.5" customHeight="1" x14ac:dyDescent="0.25">
      <c r="A2" s="57"/>
      <c r="C2" s="1259" t="s">
        <v>493</v>
      </c>
      <c r="D2" s="1260"/>
      <c r="E2" s="1260"/>
      <c r="F2" s="1260"/>
      <c r="I2" s="1259"/>
      <c r="J2" s="1260"/>
      <c r="K2" s="1260"/>
    </row>
    <row r="3" spans="1:11" s="61" customFormat="1" ht="12.75" customHeight="1" x14ac:dyDescent="0.25">
      <c r="A3" s="60"/>
      <c r="C3" s="1259"/>
      <c r="D3" s="1259"/>
      <c r="E3" s="1259"/>
      <c r="F3" s="1259"/>
    </row>
    <row r="4" spans="1:11" s="16" customFormat="1" ht="12" customHeight="1" x14ac:dyDescent="0.2">
      <c r="A4" s="1275" t="s">
        <v>306</v>
      </c>
      <c r="B4" s="1275"/>
      <c r="C4" s="11"/>
      <c r="D4" s="11"/>
      <c r="E4" s="11"/>
    </row>
    <row r="5" spans="1:11" s="17" customFormat="1" ht="12.75" customHeight="1" x14ac:dyDescent="0.2">
      <c r="A5" s="1276" t="s">
        <v>294</v>
      </c>
      <c r="B5" s="1276"/>
      <c r="C5" s="12"/>
      <c r="D5" s="12"/>
      <c r="E5" s="12"/>
    </row>
    <row r="6" spans="1:11" s="17" customFormat="1" ht="14.25" customHeight="1" x14ac:dyDescent="0.2">
      <c r="A6" s="1277" t="s">
        <v>295</v>
      </c>
      <c r="B6" s="1277"/>
      <c r="C6" s="12"/>
      <c r="D6" s="12"/>
      <c r="E6" s="12"/>
    </row>
    <row r="7" spans="1:11" s="61" customFormat="1" ht="12.75" customHeight="1" x14ac:dyDescent="0.25">
      <c r="A7" s="60"/>
      <c r="C7" s="3"/>
      <c r="D7" s="3"/>
      <c r="E7" s="3"/>
      <c r="F7" s="3"/>
    </row>
    <row r="8" spans="1:11" ht="39" customHeight="1" x14ac:dyDescent="0.2">
      <c r="A8" s="1286" t="s">
        <v>680</v>
      </c>
      <c r="B8" s="1286"/>
      <c r="C8" s="1286"/>
      <c r="D8" s="1286"/>
      <c r="E8" s="1286"/>
      <c r="F8" s="1286"/>
    </row>
    <row r="9" spans="1:11" ht="12.75" customHeight="1" thickBot="1" x14ac:dyDescent="0.25">
      <c r="A9" s="62"/>
      <c r="B9" s="62"/>
      <c r="C9" s="62"/>
      <c r="D9" s="62"/>
      <c r="E9" s="62"/>
      <c r="F9" s="62"/>
    </row>
    <row r="10" spans="1:11" s="54" customFormat="1" ht="17.25" customHeight="1" thickBot="1" x14ac:dyDescent="0.25">
      <c r="A10" s="1287" t="s">
        <v>234</v>
      </c>
      <c r="B10" s="1289" t="s">
        <v>150</v>
      </c>
      <c r="C10" s="1282" t="s">
        <v>229</v>
      </c>
      <c r="D10" s="1290"/>
      <c r="E10" s="1291" t="s">
        <v>61</v>
      </c>
      <c r="F10" s="1292"/>
    </row>
    <row r="11" spans="1:11" s="54" customFormat="1" ht="15.75" thickBot="1" x14ac:dyDescent="0.25">
      <c r="A11" s="1288"/>
      <c r="B11" s="1289"/>
      <c r="C11" s="63" t="s">
        <v>226</v>
      </c>
      <c r="D11" s="63" t="s">
        <v>227</v>
      </c>
      <c r="E11" s="1293"/>
      <c r="F11" s="1294"/>
    </row>
    <row r="12" spans="1:11" s="54" customFormat="1" ht="15.75" customHeight="1" thickBot="1" x14ac:dyDescent="0.25">
      <c r="A12" s="1278" t="s">
        <v>151</v>
      </c>
      <c r="B12" s="1279"/>
      <c r="C12" s="64"/>
      <c r="D12" s="64"/>
      <c r="E12" s="66"/>
      <c r="F12" s="67"/>
    </row>
    <row r="13" spans="1:11" s="54" customFormat="1" ht="15.75" customHeight="1" x14ac:dyDescent="0.2">
      <c r="A13" s="68" t="s">
        <v>276</v>
      </c>
      <c r="B13" s="69" t="s">
        <v>277</v>
      </c>
      <c r="C13" s="70"/>
      <c r="D13" s="70"/>
      <c r="E13" s="71"/>
      <c r="F13" s="72"/>
    </row>
    <row r="14" spans="1:11" s="54" customFormat="1" ht="15.75" customHeight="1" x14ac:dyDescent="0.2">
      <c r="A14" s="73" t="s">
        <v>278</v>
      </c>
      <c r="B14" s="74" t="s">
        <v>279</v>
      </c>
      <c r="C14" s="75"/>
      <c r="D14" s="75"/>
      <c r="E14" s="76"/>
      <c r="F14" s="77"/>
    </row>
    <row r="15" spans="1:11" s="54" customFormat="1" ht="15.75" customHeight="1" x14ac:dyDescent="0.2">
      <c r="A15" s="78" t="s">
        <v>280</v>
      </c>
      <c r="B15" s="79" t="s">
        <v>281</v>
      </c>
      <c r="C15" s="75"/>
      <c r="D15" s="75"/>
      <c r="E15" s="76"/>
      <c r="F15" s="77"/>
    </row>
    <row r="16" spans="1:11" s="54" customFormat="1" ht="15.75" customHeight="1" thickBot="1" x14ac:dyDescent="0.25">
      <c r="A16" s="80"/>
      <c r="B16" s="81" t="s">
        <v>365</v>
      </c>
      <c r="C16" s="82"/>
      <c r="D16" s="82"/>
      <c r="E16" s="83"/>
      <c r="F16" s="84"/>
    </row>
    <row r="17" spans="1:6" s="89" customFormat="1" ht="15.75" customHeight="1" thickBot="1" x14ac:dyDescent="0.25">
      <c r="A17" s="1280" t="s">
        <v>145</v>
      </c>
      <c r="B17" s="1281"/>
      <c r="C17" s="86"/>
      <c r="D17" s="86"/>
      <c r="E17" s="87"/>
      <c r="F17" s="88"/>
    </row>
    <row r="18" spans="1:6" s="89" customFormat="1" ht="15.75" customHeight="1" x14ac:dyDescent="0.2">
      <c r="A18" s="90" t="s">
        <v>282</v>
      </c>
      <c r="B18" s="69" t="s">
        <v>28</v>
      </c>
      <c r="C18" s="69"/>
      <c r="D18" s="69"/>
      <c r="E18" s="91"/>
      <c r="F18" s="92"/>
    </row>
    <row r="19" spans="1:6" s="89" customFormat="1" ht="15.75" customHeight="1" thickBot="1" x14ac:dyDescent="0.25">
      <c r="A19" s="80" t="s">
        <v>278</v>
      </c>
      <c r="B19" s="82" t="s">
        <v>29</v>
      </c>
      <c r="C19" s="93"/>
      <c r="D19" s="93"/>
      <c r="E19" s="94"/>
      <c r="F19" s="92"/>
    </row>
    <row r="20" spans="1:6" s="54" customFormat="1" ht="15.75" customHeight="1" x14ac:dyDescent="0.2">
      <c r="A20" s="95" t="s">
        <v>282</v>
      </c>
      <c r="B20" s="96" t="s">
        <v>203</v>
      </c>
      <c r="C20" s="81"/>
      <c r="D20" s="81"/>
      <c r="E20" s="97"/>
      <c r="F20" s="98"/>
    </row>
    <row r="21" spans="1:6" s="54" customFormat="1" ht="15.75" customHeight="1" x14ac:dyDescent="0.2">
      <c r="A21" s="73" t="s">
        <v>278</v>
      </c>
      <c r="B21" s="75" t="s">
        <v>228</v>
      </c>
      <c r="C21" s="75"/>
      <c r="D21" s="75"/>
      <c r="E21" s="76"/>
      <c r="F21" s="98"/>
    </row>
    <row r="22" spans="1:6" s="54" customFormat="1" ht="15.75" customHeight="1" thickBot="1" x14ac:dyDescent="0.25">
      <c r="A22" s="80"/>
      <c r="B22" s="82" t="s">
        <v>364</v>
      </c>
      <c r="C22" s="82"/>
      <c r="D22" s="82"/>
      <c r="E22" s="83"/>
      <c r="F22" s="98"/>
    </row>
    <row r="23" spans="1:6" s="54" customFormat="1" ht="15.75" customHeight="1" x14ac:dyDescent="0.2">
      <c r="A23" s="68" t="s">
        <v>282</v>
      </c>
      <c r="B23" s="69" t="s">
        <v>283</v>
      </c>
      <c r="C23" s="70"/>
      <c r="D23" s="70"/>
      <c r="E23" s="71"/>
      <c r="F23" s="98"/>
    </row>
    <row r="24" spans="1:6" s="54" customFormat="1" ht="15.75" customHeight="1" x14ac:dyDescent="0.2">
      <c r="A24" s="73" t="s">
        <v>284</v>
      </c>
      <c r="B24" s="75" t="s">
        <v>228</v>
      </c>
      <c r="C24" s="75"/>
      <c r="D24" s="75"/>
      <c r="E24" s="76"/>
      <c r="F24" s="98"/>
    </row>
    <row r="25" spans="1:6" s="54" customFormat="1" ht="15.75" customHeight="1" thickBot="1" x14ac:dyDescent="0.25">
      <c r="A25" s="73"/>
      <c r="B25" s="75" t="s">
        <v>364</v>
      </c>
      <c r="C25" s="75"/>
      <c r="D25" s="75"/>
      <c r="E25" s="76"/>
      <c r="F25" s="98"/>
    </row>
    <row r="26" spans="1:6" s="54" customFormat="1" ht="15.75" customHeight="1" x14ac:dyDescent="0.2">
      <c r="A26" s="68" t="s">
        <v>285</v>
      </c>
      <c r="B26" s="69" t="s">
        <v>286</v>
      </c>
      <c r="C26" s="70"/>
      <c r="D26" s="70"/>
      <c r="E26" s="71"/>
      <c r="F26" s="98"/>
    </row>
    <row r="27" spans="1:6" s="54" customFormat="1" ht="15.75" customHeight="1" x14ac:dyDescent="0.2">
      <c r="A27" s="73" t="s">
        <v>278</v>
      </c>
      <c r="B27" s="75" t="s">
        <v>228</v>
      </c>
      <c r="C27" s="75"/>
      <c r="D27" s="75"/>
      <c r="E27" s="76"/>
      <c r="F27" s="98"/>
    </row>
    <row r="28" spans="1:6" s="54" customFormat="1" ht="15.75" customHeight="1" thickBot="1" x14ac:dyDescent="0.25">
      <c r="A28" s="73"/>
      <c r="B28" s="75" t="s">
        <v>365</v>
      </c>
      <c r="C28" s="75"/>
      <c r="D28" s="75"/>
      <c r="E28" s="76"/>
      <c r="F28" s="98"/>
    </row>
    <row r="29" spans="1:6" s="54" customFormat="1" ht="15.75" customHeight="1" x14ac:dyDescent="0.2">
      <c r="A29" s="68" t="s">
        <v>285</v>
      </c>
      <c r="B29" s="69" t="s">
        <v>287</v>
      </c>
      <c r="C29" s="70"/>
      <c r="D29" s="70"/>
      <c r="E29" s="71"/>
      <c r="F29" s="98"/>
    </row>
    <row r="30" spans="1:6" s="54" customFormat="1" ht="15.75" customHeight="1" x14ac:dyDescent="0.2">
      <c r="A30" s="73" t="s">
        <v>278</v>
      </c>
      <c r="B30" s="75" t="s">
        <v>228</v>
      </c>
      <c r="C30" s="75"/>
      <c r="D30" s="75"/>
      <c r="E30" s="76"/>
      <c r="F30" s="98"/>
    </row>
    <row r="31" spans="1:6" s="54" customFormat="1" ht="15.75" customHeight="1" thickBot="1" x14ac:dyDescent="0.25">
      <c r="A31" s="78"/>
      <c r="B31" s="75" t="s">
        <v>364</v>
      </c>
      <c r="C31" s="99"/>
      <c r="D31" s="99"/>
      <c r="E31" s="100"/>
      <c r="F31" s="101"/>
    </row>
    <row r="32" spans="1:6" s="89" customFormat="1" ht="15.75" customHeight="1" thickBot="1" x14ac:dyDescent="0.25">
      <c r="A32" s="1282" t="s">
        <v>145</v>
      </c>
      <c r="B32" s="1283"/>
      <c r="C32" s="86"/>
      <c r="D32" s="86"/>
      <c r="E32" s="87"/>
      <c r="F32" s="88"/>
    </row>
    <row r="33" spans="1:6" s="54" customFormat="1" ht="15.75" customHeight="1" thickBot="1" x14ac:dyDescent="0.25">
      <c r="A33" s="68" t="s">
        <v>23</v>
      </c>
      <c r="B33" s="69" t="s">
        <v>205</v>
      </c>
      <c r="C33" s="70"/>
      <c r="D33" s="70"/>
      <c r="E33" s="71"/>
      <c r="F33" s="102"/>
    </row>
    <row r="34" spans="1:6" s="54" customFormat="1" ht="15.75" customHeight="1" thickBot="1" x14ac:dyDescent="0.25">
      <c r="A34" s="103" t="s">
        <v>24</v>
      </c>
      <c r="B34" s="104" t="s">
        <v>25</v>
      </c>
      <c r="C34" s="104"/>
      <c r="D34" s="104"/>
      <c r="E34" s="105"/>
      <c r="F34" s="102"/>
    </row>
    <row r="35" spans="1:6" s="89" customFormat="1" ht="15.75" customHeight="1" thickBot="1" x14ac:dyDescent="0.25">
      <c r="A35" s="1282" t="s">
        <v>145</v>
      </c>
      <c r="B35" s="1283"/>
      <c r="C35" s="86"/>
      <c r="D35" s="86"/>
      <c r="E35" s="87"/>
      <c r="F35" s="88"/>
    </row>
    <row r="36" spans="1:6" s="54" customFormat="1" ht="15.75" customHeight="1" thickBot="1" x14ac:dyDescent="0.25">
      <c r="A36" s="68" t="s">
        <v>152</v>
      </c>
      <c r="B36" s="69" t="s">
        <v>288</v>
      </c>
      <c r="C36" s="70"/>
      <c r="D36" s="70"/>
      <c r="E36" s="71"/>
      <c r="F36" s="102"/>
    </row>
    <row r="37" spans="1:6" s="54" customFormat="1" ht="15.75" customHeight="1" thickBot="1" x14ac:dyDescent="0.25">
      <c r="A37" s="103" t="s">
        <v>280</v>
      </c>
      <c r="B37" s="104" t="s">
        <v>228</v>
      </c>
      <c r="C37" s="104"/>
      <c r="D37" s="104"/>
      <c r="E37" s="105"/>
      <c r="F37" s="102"/>
    </row>
    <row r="38" spans="1:6" s="89" customFormat="1" ht="15.75" customHeight="1" thickBot="1" x14ac:dyDescent="0.25">
      <c r="A38" s="1280" t="s">
        <v>145</v>
      </c>
      <c r="B38" s="1281"/>
      <c r="C38" s="85"/>
      <c r="D38" s="85"/>
      <c r="E38" s="106"/>
      <c r="F38" s="102"/>
    </row>
    <row r="39" spans="1:6" s="54" customFormat="1" ht="15.75" customHeight="1" x14ac:dyDescent="0.2">
      <c r="A39" s="68" t="s">
        <v>153</v>
      </c>
      <c r="B39" s="69" t="s">
        <v>156</v>
      </c>
      <c r="C39" s="70"/>
      <c r="D39" s="70"/>
      <c r="E39" s="71"/>
      <c r="F39" s="72"/>
    </row>
    <row r="40" spans="1:6" s="54" customFormat="1" ht="15.75" customHeight="1" thickBot="1" x14ac:dyDescent="0.25">
      <c r="A40" s="103" t="s">
        <v>289</v>
      </c>
      <c r="B40" s="107" t="s">
        <v>157</v>
      </c>
      <c r="C40" s="104"/>
      <c r="D40" s="104"/>
      <c r="E40" s="105"/>
      <c r="F40" s="98"/>
    </row>
    <row r="41" spans="1:6" s="89" customFormat="1" ht="15.75" customHeight="1" thickBot="1" x14ac:dyDescent="0.25">
      <c r="A41" s="1280" t="s">
        <v>145</v>
      </c>
      <c r="B41" s="1281"/>
      <c r="C41" s="85"/>
      <c r="D41" s="85"/>
      <c r="E41" s="106"/>
      <c r="F41" s="108"/>
    </row>
    <row r="42" spans="1:6" s="54" customFormat="1" ht="15.75" customHeight="1" x14ac:dyDescent="0.2">
      <c r="A42" s="68" t="s">
        <v>366</v>
      </c>
      <c r="B42" s="69" t="s">
        <v>367</v>
      </c>
      <c r="C42" s="70"/>
      <c r="D42" s="70"/>
      <c r="E42" s="71"/>
      <c r="F42" s="77"/>
    </row>
    <row r="43" spans="1:6" s="54" customFormat="1" ht="15.75" customHeight="1" thickBot="1" x14ac:dyDescent="0.25">
      <c r="A43" s="109"/>
      <c r="B43" s="75" t="s">
        <v>365</v>
      </c>
      <c r="C43" s="110"/>
      <c r="D43" s="110"/>
      <c r="E43" s="111"/>
      <c r="F43" s="77"/>
    </row>
    <row r="44" spans="1:6" s="54" customFormat="1" ht="15.75" customHeight="1" thickBot="1" x14ac:dyDescent="0.25">
      <c r="A44" s="1280" t="s">
        <v>145</v>
      </c>
      <c r="B44" s="1281"/>
      <c r="C44" s="85"/>
      <c r="D44" s="85"/>
      <c r="E44" s="106"/>
      <c r="F44" s="77"/>
    </row>
    <row r="45" spans="1:6" s="54" customFormat="1" ht="15.75" customHeight="1" thickBot="1" x14ac:dyDescent="0.25">
      <c r="A45" s="68" t="s">
        <v>155</v>
      </c>
      <c r="B45" s="112" t="s">
        <v>154</v>
      </c>
      <c r="C45" s="70"/>
      <c r="D45" s="70"/>
      <c r="E45" s="71"/>
      <c r="F45" s="77"/>
    </row>
    <row r="46" spans="1:6" s="54" customFormat="1" ht="15.75" customHeight="1" thickBot="1" x14ac:dyDescent="0.25">
      <c r="A46" s="1280" t="s">
        <v>145</v>
      </c>
      <c r="B46" s="1281"/>
      <c r="C46" s="86"/>
      <c r="D46" s="86"/>
      <c r="E46" s="87"/>
      <c r="F46" s="88"/>
    </row>
    <row r="47" spans="1:6" s="54" customFormat="1" ht="15.75" customHeight="1" x14ac:dyDescent="0.2">
      <c r="A47" s="68" t="s">
        <v>290</v>
      </c>
      <c r="B47" s="69" t="s">
        <v>291</v>
      </c>
      <c r="C47" s="70"/>
      <c r="D47" s="70"/>
      <c r="E47" s="71"/>
      <c r="F47" s="84"/>
    </row>
    <row r="48" spans="1:6" s="54" customFormat="1" ht="15.75" customHeight="1" thickBot="1" x14ac:dyDescent="0.25">
      <c r="A48" s="113"/>
      <c r="B48" s="75" t="s">
        <v>365</v>
      </c>
      <c r="C48" s="82"/>
      <c r="D48" s="82"/>
      <c r="E48" s="83"/>
      <c r="F48" s="77"/>
    </row>
    <row r="49" spans="1:6" s="54" customFormat="1" ht="15.75" customHeight="1" thickBot="1" x14ac:dyDescent="0.25">
      <c r="A49" s="1280" t="s">
        <v>145</v>
      </c>
      <c r="B49" s="1281"/>
      <c r="C49" s="114"/>
      <c r="D49" s="114"/>
      <c r="E49" s="115"/>
      <c r="F49" s="116"/>
    </row>
    <row r="50" spans="1:6" s="89" customFormat="1" ht="15.75" customHeight="1" x14ac:dyDescent="0.2">
      <c r="A50" s="117">
        <v>226</v>
      </c>
      <c r="B50" s="69" t="s">
        <v>337</v>
      </c>
      <c r="C50" s="70"/>
      <c r="D50" s="70"/>
      <c r="E50" s="71"/>
      <c r="F50" s="72"/>
    </row>
    <row r="51" spans="1:6" s="54" customFormat="1" ht="15.75" customHeight="1" thickBot="1" x14ac:dyDescent="0.25">
      <c r="A51" s="113"/>
      <c r="B51" s="75" t="s">
        <v>365</v>
      </c>
      <c r="C51" s="82"/>
      <c r="D51" s="82"/>
      <c r="E51" s="83"/>
      <c r="F51" s="84"/>
    </row>
    <row r="52" spans="1:6" s="54" customFormat="1" ht="15.75" customHeight="1" thickBot="1" x14ac:dyDescent="0.25">
      <c r="A52" s="1280" t="s">
        <v>145</v>
      </c>
      <c r="B52" s="1281"/>
      <c r="C52" s="118"/>
      <c r="D52" s="118"/>
      <c r="E52" s="119"/>
      <c r="F52" s="84"/>
    </row>
    <row r="53" spans="1:6" s="54" customFormat="1" ht="15.75" customHeight="1" x14ac:dyDescent="0.2">
      <c r="A53" s="90" t="s">
        <v>252</v>
      </c>
      <c r="B53" s="120" t="s">
        <v>96</v>
      </c>
      <c r="C53" s="75"/>
      <c r="D53" s="75"/>
      <c r="E53" s="76"/>
      <c r="F53" s="84"/>
    </row>
    <row r="54" spans="1:6" s="54" customFormat="1" ht="15.75" customHeight="1" x14ac:dyDescent="0.2">
      <c r="A54" s="73" t="s">
        <v>116</v>
      </c>
      <c r="B54" s="75" t="s">
        <v>365</v>
      </c>
      <c r="C54" s="75"/>
      <c r="D54" s="75"/>
      <c r="E54" s="76"/>
      <c r="F54" s="84"/>
    </row>
    <row r="55" spans="1:6" s="54" customFormat="1" ht="15.75" customHeight="1" x14ac:dyDescent="0.2">
      <c r="A55" s="73" t="s">
        <v>252</v>
      </c>
      <c r="B55" s="75" t="s">
        <v>158</v>
      </c>
      <c r="C55" s="75"/>
      <c r="D55" s="75"/>
      <c r="E55" s="76"/>
      <c r="F55" s="84"/>
    </row>
    <row r="56" spans="1:6" s="54" customFormat="1" ht="15.75" customHeight="1" x14ac:dyDescent="0.2">
      <c r="A56" s="73" t="s">
        <v>116</v>
      </c>
      <c r="B56" s="75" t="s">
        <v>365</v>
      </c>
      <c r="C56" s="75"/>
      <c r="D56" s="75"/>
      <c r="E56" s="76"/>
      <c r="F56" s="84"/>
    </row>
    <row r="57" spans="1:6" ht="18.75" customHeight="1" x14ac:dyDescent="0.2">
      <c r="A57" s="73" t="s">
        <v>252</v>
      </c>
      <c r="B57" s="75" t="s">
        <v>55</v>
      </c>
      <c r="C57" s="75"/>
      <c r="D57" s="75"/>
      <c r="E57" s="76"/>
      <c r="F57" s="84"/>
    </row>
    <row r="58" spans="1:6" ht="18" customHeight="1" thickBot="1" x14ac:dyDescent="0.25">
      <c r="A58" s="80" t="s">
        <v>116</v>
      </c>
      <c r="B58" s="75" t="s">
        <v>365</v>
      </c>
      <c r="C58" s="82"/>
      <c r="D58" s="82"/>
      <c r="E58" s="83"/>
      <c r="F58" s="98"/>
    </row>
    <row r="59" spans="1:6" s="54" customFormat="1" ht="15.75" customHeight="1" thickBot="1" x14ac:dyDescent="0.25">
      <c r="A59" s="1280" t="s">
        <v>145</v>
      </c>
      <c r="B59" s="1281"/>
      <c r="C59" s="86"/>
      <c r="D59" s="86"/>
      <c r="E59" s="87"/>
      <c r="F59" s="88"/>
    </row>
    <row r="60" spans="1:6" s="54" customFormat="1" ht="15.75" customHeight="1" thickBot="1" x14ac:dyDescent="0.25">
      <c r="A60" s="1284" t="s">
        <v>32</v>
      </c>
      <c r="B60" s="1285"/>
      <c r="C60" s="86"/>
      <c r="D60" s="86"/>
      <c r="E60" s="87"/>
      <c r="F60" s="10"/>
    </row>
    <row r="61" spans="1:6" s="54" customFormat="1" ht="15.75" customHeight="1" x14ac:dyDescent="0.2">
      <c r="A61" s="56"/>
      <c r="B61" s="56"/>
      <c r="C61" s="89"/>
      <c r="D61" s="89"/>
      <c r="E61" s="89"/>
    </row>
    <row r="62" spans="1:6" s="54" customFormat="1" ht="15.75" customHeight="1" x14ac:dyDescent="0.2">
      <c r="A62" s="56"/>
      <c r="B62" s="56"/>
      <c r="C62" s="89"/>
      <c r="D62" s="89"/>
      <c r="E62" s="89"/>
    </row>
    <row r="63" spans="1:6" s="54" customFormat="1" ht="15.75" customHeight="1" x14ac:dyDescent="0.2">
      <c r="A63" s="2" t="s">
        <v>305</v>
      </c>
      <c r="B63" s="2"/>
      <c r="C63" s="983"/>
      <c r="D63" s="983"/>
      <c r="E63" s="983" t="s">
        <v>304</v>
      </c>
      <c r="F63" s="983"/>
    </row>
    <row r="64" spans="1:6" s="54" customFormat="1" ht="15.75" customHeight="1" x14ac:dyDescent="0.2">
      <c r="A64" s="2" t="s">
        <v>297</v>
      </c>
      <c r="B64" s="2"/>
      <c r="C64" s="2"/>
      <c r="D64" s="2"/>
      <c r="E64" s="1270" t="s">
        <v>296</v>
      </c>
      <c r="F64" s="1270"/>
    </row>
    <row r="65" s="54" customFormat="1" ht="15.75" customHeight="1" x14ac:dyDescent="0.2"/>
    <row r="66" s="54" customFormat="1" ht="15.75" customHeight="1" x14ac:dyDescent="0.2"/>
    <row r="67" s="54" customFormat="1" ht="15.75" customHeight="1" x14ac:dyDescent="0.2"/>
    <row r="68" s="54" customFormat="1" ht="15.75" customHeight="1" x14ac:dyDescent="0.2"/>
    <row r="69" s="54" customFormat="1" ht="15.75" customHeight="1" x14ac:dyDescent="0.2"/>
    <row r="70" s="54" customFormat="1" ht="15.75" customHeight="1" x14ac:dyDescent="0.2"/>
    <row r="71" s="54" customFormat="1" ht="15.75" customHeight="1" x14ac:dyDescent="0.2"/>
    <row r="72" s="54" customFormat="1" ht="15.75" customHeight="1" x14ac:dyDescent="0.2"/>
    <row r="73" s="54" customFormat="1" ht="15.75" customHeight="1" x14ac:dyDescent="0.2"/>
    <row r="74" s="54" customFormat="1" ht="15.75" customHeight="1" x14ac:dyDescent="0.2"/>
    <row r="75" s="54" customFormat="1" ht="15.75" customHeight="1" x14ac:dyDescent="0.2"/>
    <row r="76" s="54" customFormat="1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</sheetData>
  <customSheetViews>
    <customSheetView guid="{17151551-8460-47BF-8C20-7FE2DB216614}" showRuler="0">
      <selection activeCell="K12" sqref="K12"/>
      <pageMargins left="0.31496062992125984" right="0.27559055118110237" top="0.31496062992125984" bottom="0.27559055118110237" header="0.19685039370078741" footer="0.19685039370078741"/>
      <pageSetup paperSize="9" orientation="portrait" horizontalDpi="300" verticalDpi="300" r:id="rId1"/>
      <headerFooter alignWithMargins="0"/>
    </customSheetView>
    <customSheetView guid="{DE9178B7-7BAA-4669-9575-43FAD4CFD495}" fitToPage="1" topLeftCell="A22">
      <selection activeCell="J39" sqref="J39"/>
      <pageMargins left="0.24" right="0.27559055118110237" top="0.18" bottom="0.27559055118110237" header="0.19685039370078741" footer="0.19685039370078741"/>
      <pageSetup paperSize="9" scale="83" orientation="portrait" r:id="rId2"/>
      <headerFooter alignWithMargins="0"/>
    </customSheetView>
  </customSheetViews>
  <mergeCells count="27">
    <mergeCell ref="I2:K2"/>
    <mergeCell ref="C1:E1"/>
    <mergeCell ref="A8:F8"/>
    <mergeCell ref="A10:A11"/>
    <mergeCell ref="B10:B11"/>
    <mergeCell ref="A4:B4"/>
    <mergeCell ref="A5:B5"/>
    <mergeCell ref="A6:B6"/>
    <mergeCell ref="C2:F2"/>
    <mergeCell ref="C3:F3"/>
    <mergeCell ref="C10:D10"/>
    <mergeCell ref="E10:F11"/>
    <mergeCell ref="A12:B12"/>
    <mergeCell ref="A17:B17"/>
    <mergeCell ref="A32:B32"/>
    <mergeCell ref="A35:B35"/>
    <mergeCell ref="E64:F64"/>
    <mergeCell ref="A38:B38"/>
    <mergeCell ref="A59:B59"/>
    <mergeCell ref="A60:B60"/>
    <mergeCell ref="C63:D63"/>
    <mergeCell ref="A41:B41"/>
    <mergeCell ref="E63:F63"/>
    <mergeCell ref="A52:B52"/>
    <mergeCell ref="A44:B44"/>
    <mergeCell ref="A46:B46"/>
    <mergeCell ref="A49:B49"/>
  </mergeCells>
  <phoneticPr fontId="0" type="noConversion"/>
  <pageMargins left="0.23622047244094491" right="0.27559055118110237" top="0.19685039370078741" bottom="0.27559055118110237" header="0.19685039370078741" footer="0.19685039370078741"/>
  <pageSetup paperSize="9" scale="75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zoomScaleNormal="100" workbookViewId="0">
      <selection activeCell="J10" sqref="J10"/>
    </sheetView>
  </sheetViews>
  <sheetFormatPr defaultColWidth="9.140625" defaultRowHeight="15" x14ac:dyDescent="0.2"/>
  <cols>
    <col min="1" max="1" width="5.7109375" style="129" customWidth="1"/>
    <col min="2" max="4" width="11.85546875" style="129" customWidth="1"/>
    <col min="5" max="5" width="18.42578125" style="129" customWidth="1"/>
    <col min="6" max="6" width="20.28515625" style="129" customWidth="1"/>
    <col min="7" max="7" width="22.5703125" style="129" customWidth="1"/>
    <col min="8" max="16384" width="9.140625" style="129"/>
  </cols>
  <sheetData>
    <row r="1" spans="1:7" s="124" customFormat="1" x14ac:dyDescent="0.25">
      <c r="F1" s="125" t="s">
        <v>492</v>
      </c>
    </row>
    <row r="2" spans="1:7" s="124" customFormat="1" ht="86.25" customHeight="1" x14ac:dyDescent="0.25">
      <c r="F2" s="1259" t="s">
        <v>493</v>
      </c>
      <c r="G2" s="1260"/>
    </row>
    <row r="3" spans="1:7" s="16" customFormat="1" ht="12" customHeight="1" x14ac:dyDescent="0.2">
      <c r="A3" s="296" t="s">
        <v>306</v>
      </c>
      <c r="B3" s="270"/>
      <c r="C3" s="11"/>
      <c r="D3" s="11"/>
    </row>
    <row r="4" spans="1:7" s="17" customFormat="1" ht="12.75" customHeight="1" x14ac:dyDescent="0.2">
      <c r="A4" s="1276" t="s">
        <v>294</v>
      </c>
      <c r="B4" s="1276"/>
      <c r="C4" s="12"/>
      <c r="D4" s="12"/>
    </row>
    <row r="5" spans="1:7" s="17" customFormat="1" ht="14.25" customHeight="1" x14ac:dyDescent="0.2">
      <c r="A5" s="1277" t="s">
        <v>295</v>
      </c>
      <c r="B5" s="1277"/>
      <c r="C5" s="12"/>
      <c r="D5" s="12"/>
    </row>
    <row r="6" spans="1:7" s="126" customFormat="1" ht="10.5" customHeight="1" x14ac:dyDescent="0.2">
      <c r="F6" s="127"/>
      <c r="G6" s="128"/>
    </row>
    <row r="7" spans="1:7" ht="51.75" customHeight="1" x14ac:dyDescent="0.2">
      <c r="A7" s="1295" t="s">
        <v>269</v>
      </c>
      <c r="B7" s="1296"/>
      <c r="C7" s="1296"/>
      <c r="D7" s="1296"/>
      <c r="E7" s="1296"/>
      <c r="F7" s="1296"/>
      <c r="G7" s="1296"/>
    </row>
    <row r="8" spans="1:7" ht="8.25" customHeight="1" x14ac:dyDescent="0.2">
      <c r="G8" s="130"/>
    </row>
    <row r="9" spans="1:7" ht="21" customHeight="1" x14ac:dyDescent="0.2">
      <c r="A9" s="1303" t="s">
        <v>211</v>
      </c>
      <c r="B9" s="1303"/>
      <c r="C9" s="1303"/>
      <c r="D9" s="1303"/>
      <c r="E9" s="1303"/>
      <c r="F9" s="1303"/>
      <c r="G9" s="1303"/>
    </row>
    <row r="10" spans="1:7" ht="8.25" customHeight="1" thickBot="1" x14ac:dyDescent="0.25"/>
    <row r="11" spans="1:7" x14ac:dyDescent="0.2">
      <c r="A11" s="1307" t="s">
        <v>212</v>
      </c>
      <c r="B11" s="1297" t="s">
        <v>213</v>
      </c>
      <c r="C11" s="1305"/>
      <c r="D11" s="1305"/>
      <c r="E11" s="1307" t="s">
        <v>214</v>
      </c>
      <c r="F11" s="1297" t="s">
        <v>215</v>
      </c>
      <c r="G11" s="1307" t="s">
        <v>216</v>
      </c>
    </row>
    <row r="12" spans="1:7" ht="15.75" thickBot="1" x14ac:dyDescent="0.25">
      <c r="A12" s="1308"/>
      <c r="B12" s="1298"/>
      <c r="C12" s="1306"/>
      <c r="D12" s="1306"/>
      <c r="E12" s="1308"/>
      <c r="F12" s="1298"/>
      <c r="G12" s="1309"/>
    </row>
    <row r="13" spans="1:7" ht="17.25" customHeight="1" x14ac:dyDescent="0.2">
      <c r="A13" s="131" t="s">
        <v>217</v>
      </c>
      <c r="B13" s="121" t="s">
        <v>218</v>
      </c>
      <c r="C13" s="122"/>
      <c r="D13" s="122"/>
      <c r="E13" s="122"/>
      <c r="F13" s="132"/>
      <c r="G13" s="293"/>
    </row>
    <row r="14" spans="1:7" ht="14.25" customHeight="1" thickBot="1" x14ac:dyDescent="0.25">
      <c r="A14" s="133"/>
      <c r="B14" s="134" t="s">
        <v>219</v>
      </c>
      <c r="C14" s="135"/>
      <c r="D14" s="135"/>
      <c r="E14" s="135"/>
      <c r="F14" s="135"/>
      <c r="G14" s="292"/>
    </row>
    <row r="15" spans="1:7" ht="15.75" customHeight="1" x14ac:dyDescent="0.2">
      <c r="A15" s="1299"/>
      <c r="B15" s="136" t="s">
        <v>195</v>
      </c>
      <c r="E15" s="273"/>
      <c r="F15" s="137"/>
      <c r="G15" s="1300"/>
    </row>
    <row r="16" spans="1:7" ht="13.5" customHeight="1" x14ac:dyDescent="0.2">
      <c r="A16" s="1300"/>
      <c r="B16" s="138"/>
      <c r="C16" s="139"/>
      <c r="D16" s="139"/>
      <c r="E16" s="274"/>
      <c r="F16" s="140"/>
      <c r="G16" s="1301"/>
    </row>
    <row r="17" spans="1:7" ht="13.5" customHeight="1" x14ac:dyDescent="0.2">
      <c r="A17" s="1302"/>
      <c r="B17" s="141" t="s">
        <v>196</v>
      </c>
      <c r="C17" s="142"/>
      <c r="D17" s="142"/>
      <c r="E17" s="272"/>
      <c r="F17" s="143"/>
      <c r="G17" s="1301"/>
    </row>
    <row r="18" spans="1:7" ht="13.5" customHeight="1" x14ac:dyDescent="0.2">
      <c r="A18" s="1300"/>
      <c r="B18" s="138"/>
      <c r="C18" s="139"/>
      <c r="D18" s="139"/>
      <c r="E18" s="274"/>
      <c r="F18" s="140"/>
      <c r="G18" s="1301"/>
    </row>
    <row r="19" spans="1:7" ht="13.5" customHeight="1" x14ac:dyDescent="0.2">
      <c r="A19" s="144"/>
      <c r="B19" s="141" t="s">
        <v>197</v>
      </c>
      <c r="C19" s="142"/>
      <c r="D19" s="142"/>
      <c r="E19" s="272"/>
      <c r="F19" s="143"/>
      <c r="G19" s="1301"/>
    </row>
    <row r="20" spans="1:7" ht="13.5" customHeight="1" x14ac:dyDescent="0.2">
      <c r="A20" s="145"/>
      <c r="B20" s="138"/>
      <c r="C20" s="139"/>
      <c r="D20" s="139"/>
      <c r="E20" s="274"/>
      <c r="F20" s="140"/>
      <c r="G20" s="1301"/>
    </row>
    <row r="21" spans="1:7" ht="13.5" customHeight="1" x14ac:dyDescent="0.2">
      <c r="A21" s="144"/>
      <c r="B21" s="141" t="s">
        <v>198</v>
      </c>
      <c r="C21" s="142"/>
      <c r="D21" s="142"/>
      <c r="E21" s="272"/>
      <c r="F21" s="143"/>
      <c r="G21" s="1301"/>
    </row>
    <row r="22" spans="1:7" ht="13.5" customHeight="1" x14ac:dyDescent="0.2">
      <c r="A22" s="145"/>
      <c r="B22" s="138"/>
      <c r="C22" s="139"/>
      <c r="D22" s="139"/>
      <c r="E22" s="274"/>
      <c r="F22" s="140"/>
      <c r="G22" s="1301"/>
    </row>
    <row r="23" spans="1:7" ht="13.5" customHeight="1" x14ac:dyDescent="0.2">
      <c r="A23" s="144"/>
      <c r="B23" s="141" t="s">
        <v>201</v>
      </c>
      <c r="C23" s="142"/>
      <c r="D23" s="142"/>
      <c r="E23" s="272"/>
      <c r="F23" s="143"/>
      <c r="G23" s="1301"/>
    </row>
    <row r="24" spans="1:7" ht="13.5" customHeight="1" x14ac:dyDescent="0.2">
      <c r="A24" s="145"/>
      <c r="B24" s="138"/>
      <c r="C24" s="139"/>
      <c r="D24" s="139"/>
      <c r="E24" s="274"/>
      <c r="F24" s="140"/>
      <c r="G24" s="1301"/>
    </row>
    <row r="25" spans="1:7" ht="13.5" customHeight="1" x14ac:dyDescent="0.2">
      <c r="A25" s="144"/>
      <c r="B25" s="141" t="s">
        <v>220</v>
      </c>
      <c r="C25" s="142"/>
      <c r="D25" s="142"/>
      <c r="E25" s="272"/>
      <c r="F25" s="143"/>
      <c r="G25" s="1301"/>
    </row>
    <row r="26" spans="1:7" ht="13.5" customHeight="1" x14ac:dyDescent="0.2">
      <c r="A26" s="145"/>
      <c r="B26" s="138"/>
      <c r="C26" s="139"/>
      <c r="D26" s="139"/>
      <c r="E26" s="274"/>
      <c r="F26" s="140"/>
      <c r="G26" s="1301"/>
    </row>
    <row r="27" spans="1:7" ht="13.5" customHeight="1" x14ac:dyDescent="0.2">
      <c r="A27" s="146"/>
      <c r="B27" s="136" t="s">
        <v>221</v>
      </c>
      <c r="E27" s="272"/>
      <c r="F27" s="137"/>
      <c r="G27" s="1301"/>
    </row>
    <row r="28" spans="1:7" ht="13.5" customHeight="1" thickBot="1" x14ac:dyDescent="0.25">
      <c r="A28" s="146"/>
      <c r="B28" s="136"/>
      <c r="E28" s="273"/>
      <c r="F28" s="137"/>
      <c r="G28" s="1302"/>
    </row>
    <row r="29" spans="1:7" x14ac:dyDescent="0.2">
      <c r="A29" s="131" t="s">
        <v>222</v>
      </c>
      <c r="B29" s="121" t="s">
        <v>273</v>
      </c>
      <c r="C29" s="122"/>
      <c r="D29" s="122"/>
      <c r="E29" s="121"/>
      <c r="F29" s="123"/>
      <c r="G29" s="295"/>
    </row>
    <row r="30" spans="1:7" ht="15" customHeight="1" thickBot="1" x14ac:dyDescent="0.25">
      <c r="A30" s="133"/>
      <c r="B30" s="134" t="s">
        <v>219</v>
      </c>
      <c r="C30" s="135"/>
      <c r="D30" s="135"/>
      <c r="E30" s="135"/>
      <c r="F30" s="135"/>
      <c r="G30" s="294"/>
    </row>
    <row r="31" spans="1:7" ht="13.5" customHeight="1" x14ac:dyDescent="0.2">
      <c r="A31" s="146"/>
      <c r="B31" s="136" t="s">
        <v>195</v>
      </c>
      <c r="E31" s="1299"/>
      <c r="F31" s="137"/>
      <c r="G31" s="1300"/>
    </row>
    <row r="32" spans="1:7" ht="13.5" customHeight="1" x14ac:dyDescent="0.2">
      <c r="A32" s="145"/>
      <c r="B32" s="138"/>
      <c r="C32" s="139"/>
      <c r="D32" s="139"/>
      <c r="E32" s="1300"/>
      <c r="F32" s="140"/>
      <c r="G32" s="1301"/>
    </row>
    <row r="33" spans="1:7" ht="13.5" customHeight="1" x14ac:dyDescent="0.2">
      <c r="A33" s="144"/>
      <c r="B33" s="141" t="s">
        <v>196</v>
      </c>
      <c r="C33" s="142"/>
      <c r="D33" s="142"/>
      <c r="E33" s="1302"/>
      <c r="F33" s="143"/>
      <c r="G33" s="1301"/>
    </row>
    <row r="34" spans="1:7" ht="13.5" customHeight="1" x14ac:dyDescent="0.2">
      <c r="A34" s="145"/>
      <c r="B34" s="138"/>
      <c r="C34" s="139"/>
      <c r="D34" s="139"/>
      <c r="E34" s="1300"/>
      <c r="F34" s="140"/>
      <c r="G34" s="1301"/>
    </row>
    <row r="35" spans="1:7" ht="13.5" customHeight="1" x14ac:dyDescent="0.2">
      <c r="A35" s="144"/>
      <c r="B35" s="141" t="s">
        <v>197</v>
      </c>
      <c r="C35" s="142"/>
      <c r="D35" s="142"/>
      <c r="E35" s="1302"/>
      <c r="F35" s="143"/>
      <c r="G35" s="1301"/>
    </row>
    <row r="36" spans="1:7" ht="13.5" customHeight="1" thickBot="1" x14ac:dyDescent="0.25">
      <c r="A36" s="146"/>
      <c r="B36" s="136"/>
      <c r="E36" s="1299"/>
      <c r="F36" s="137"/>
      <c r="G36" s="1302"/>
    </row>
    <row r="37" spans="1:7" x14ac:dyDescent="0.2">
      <c r="A37" s="147"/>
      <c r="B37" s="122" t="s">
        <v>223</v>
      </c>
      <c r="C37" s="122"/>
      <c r="D37" s="122"/>
      <c r="E37" s="122"/>
      <c r="F37" s="122"/>
      <c r="G37" s="293"/>
    </row>
    <row r="38" spans="1:7" ht="18.75" customHeight="1" thickBot="1" x14ac:dyDescent="0.25">
      <c r="A38" s="133"/>
      <c r="B38" s="148" t="s">
        <v>224</v>
      </c>
      <c r="C38" s="148"/>
      <c r="D38" s="148"/>
      <c r="E38" s="135"/>
      <c r="F38" s="135"/>
      <c r="G38" s="292"/>
    </row>
    <row r="39" spans="1:7" x14ac:dyDescent="0.2">
      <c r="A39" s="129" t="s">
        <v>225</v>
      </c>
    </row>
    <row r="40" spans="1:7" x14ac:dyDescent="0.2">
      <c r="F40" s="1304"/>
      <c r="G40" s="1304"/>
    </row>
    <row r="42" spans="1:7" s="2" customFormat="1" ht="18.75" customHeight="1" x14ac:dyDescent="0.2">
      <c r="A42" s="2" t="s">
        <v>305</v>
      </c>
      <c r="E42" s="983" t="s">
        <v>304</v>
      </c>
      <c r="F42" s="983"/>
    </row>
    <row r="43" spans="1:7" s="2" customFormat="1" ht="30.75" customHeight="1" x14ac:dyDescent="0.2">
      <c r="A43" s="2" t="s">
        <v>297</v>
      </c>
      <c r="E43" s="54" t="s">
        <v>296</v>
      </c>
      <c r="F43" s="54"/>
    </row>
  </sheetData>
  <customSheetViews>
    <customSheetView guid="{17151551-8460-47BF-8C20-7FE2DB216614}" showPageBreaks="1" fitToPage="1" showRuler="0" topLeftCell="A4">
      <selection activeCell="L16" sqref="L16"/>
      <pageMargins left="1.0629921259842521" right="0.19685039370078741" top="0.31496062992125984" bottom="0.59055118110236227" header="0.19685039370078741" footer="0.51181102362204722"/>
      <pageSetup paperSize="9" scale="76" orientation="portrait" horizontalDpi="300" verticalDpi="300" r:id="rId1"/>
      <headerFooter alignWithMargins="0"/>
    </customSheetView>
    <customSheetView guid="{DE9178B7-7BAA-4669-9575-43FAD4CFD495}">
      <selection activeCell="A3" sqref="A3:IV5"/>
      <pageMargins left="0.24" right="0.19685039370078741" top="0.31496062992125984" bottom="0.59055118110236227" header="0.19" footer="0.51181102362204722"/>
      <pageSetup paperSize="9" orientation="portrait" r:id="rId2"/>
      <headerFooter alignWithMargins="0"/>
    </customSheetView>
  </customSheetViews>
  <mergeCells count="27">
    <mergeCell ref="E42:F42"/>
    <mergeCell ref="E31:E32"/>
    <mergeCell ref="G21:G22"/>
    <mergeCell ref="A9:G9"/>
    <mergeCell ref="G15:G16"/>
    <mergeCell ref="A17:A18"/>
    <mergeCell ref="F40:G40"/>
    <mergeCell ref="E33:E34"/>
    <mergeCell ref="B11:D12"/>
    <mergeCell ref="A11:A12"/>
    <mergeCell ref="E11:E12"/>
    <mergeCell ref="G11:G12"/>
    <mergeCell ref="G23:G24"/>
    <mergeCell ref="G31:G32"/>
    <mergeCell ref="G27:G28"/>
    <mergeCell ref="G33:G34"/>
    <mergeCell ref="G35:G36"/>
    <mergeCell ref="E35:E36"/>
    <mergeCell ref="F2:G2"/>
    <mergeCell ref="G19:G20"/>
    <mergeCell ref="G17:G18"/>
    <mergeCell ref="G25:G26"/>
    <mergeCell ref="A4:B4"/>
    <mergeCell ref="A7:G7"/>
    <mergeCell ref="F11:F12"/>
    <mergeCell ref="A15:A16"/>
    <mergeCell ref="A5:B5"/>
  </mergeCells>
  <phoneticPr fontId="2" type="noConversion"/>
  <pageMargins left="0.24" right="0.19685039370078741" top="0.31496062992125984" bottom="0.59055118110236227" header="0.19" footer="0.51181102362204722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Bilans 2024</vt:lpstr>
      <vt:lpstr>Rachunek zysków i strat 2024</vt:lpstr>
      <vt:lpstr>Zest.zmian w fund.2024</vt:lpstr>
      <vt:lpstr>zał.21</vt:lpstr>
      <vt:lpstr>Załącznik 9</vt:lpstr>
      <vt:lpstr>Załacznik 10</vt:lpstr>
      <vt:lpstr>Załącznik 11</vt:lpstr>
      <vt:lpstr>Załacznik 12</vt:lpstr>
      <vt:lpstr>Załącznik 13</vt:lpstr>
      <vt:lpstr>Załącznik 14</vt:lpstr>
      <vt:lpstr>Załącznik 15</vt:lpstr>
      <vt:lpstr>Załącznik 16</vt:lpstr>
      <vt:lpstr>Załącznik 17</vt:lpstr>
      <vt:lpstr>Załącznik 18</vt:lpstr>
      <vt:lpstr>Załącznik 22</vt:lpstr>
      <vt:lpstr>Załącznik 23 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keywords>Bilans Urzędu Dzielnicy Śródmieście</cp:keywords>
  <cp:lastModifiedBy>Piekarzewska Paulina</cp:lastModifiedBy>
  <cp:lastPrinted>2023-05-09T07:14:03Z</cp:lastPrinted>
  <dcterms:created xsi:type="dcterms:W3CDTF">2005-12-16T09:59:57Z</dcterms:created>
  <dcterms:modified xsi:type="dcterms:W3CDTF">2025-04-15T05:57:03Z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