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jaworowska\Documents\Scanned Documents\Beata\REFERAT FINANSOWO - KSIĘGOWY\Bilans\Bilans w EXCEL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0" i="1" l="1"/>
  <c r="F666" i="1" s="1"/>
  <c r="E660" i="1"/>
  <c r="E666" i="1" s="1"/>
  <c r="D660" i="1"/>
  <c r="D666" i="1" s="1"/>
  <c r="C660" i="1"/>
  <c r="C666" i="1" s="1"/>
  <c r="F640" i="1"/>
  <c r="E640" i="1"/>
  <c r="F637" i="1"/>
  <c r="F649" i="1" s="1"/>
  <c r="E637" i="1"/>
  <c r="E649" i="1" s="1"/>
  <c r="F624" i="1"/>
  <c r="E624" i="1"/>
  <c r="F621" i="1"/>
  <c r="E621" i="1"/>
  <c r="E631" i="1" s="1"/>
  <c r="F618" i="1"/>
  <c r="F631" i="1" s="1"/>
  <c r="E618" i="1"/>
  <c r="F606" i="1"/>
  <c r="E606" i="1"/>
  <c r="F601" i="1"/>
  <c r="E601" i="1"/>
  <c r="E599" i="1" s="1"/>
  <c r="E612" i="1" s="1"/>
  <c r="F599" i="1"/>
  <c r="F612" i="1" s="1"/>
  <c r="F581" i="1"/>
  <c r="E581" i="1"/>
  <c r="F576" i="1"/>
  <c r="F592" i="1" s="1"/>
  <c r="E576" i="1"/>
  <c r="E592" i="1" s="1"/>
  <c r="D570" i="1"/>
  <c r="C570" i="1"/>
  <c r="F539" i="1"/>
  <c r="E539" i="1"/>
  <c r="F536" i="1"/>
  <c r="E536" i="1"/>
  <c r="F533" i="1"/>
  <c r="E533" i="1"/>
  <c r="F525" i="1"/>
  <c r="E525" i="1"/>
  <c r="E524" i="1" s="1"/>
  <c r="F524" i="1"/>
  <c r="F511" i="1"/>
  <c r="F554" i="1" s="1"/>
  <c r="E511" i="1"/>
  <c r="C486" i="1"/>
  <c r="B486" i="1"/>
  <c r="C481" i="1"/>
  <c r="B481" i="1"/>
  <c r="B480" i="1" s="1"/>
  <c r="C480" i="1"/>
  <c r="C475" i="1"/>
  <c r="C470" i="1"/>
  <c r="C469" i="1" s="1"/>
  <c r="B470" i="1"/>
  <c r="B469" i="1" s="1"/>
  <c r="C440" i="1"/>
  <c r="E431" i="1"/>
  <c r="D431" i="1"/>
  <c r="C431" i="1"/>
  <c r="B431" i="1"/>
  <c r="D414" i="1"/>
  <c r="C414" i="1"/>
  <c r="C413" i="1" s="1"/>
  <c r="C422" i="1" s="1"/>
  <c r="D413" i="1"/>
  <c r="D422" i="1" s="1"/>
  <c r="J405" i="1"/>
  <c r="F405" i="1"/>
  <c r="B405" i="1"/>
  <c r="K404" i="1"/>
  <c r="K403" i="1"/>
  <c r="E403" i="1"/>
  <c r="K402" i="1"/>
  <c r="E402" i="1"/>
  <c r="K401" i="1"/>
  <c r="E401" i="1"/>
  <c r="K400" i="1"/>
  <c r="K399" i="1" s="1"/>
  <c r="E400" i="1"/>
  <c r="J399" i="1"/>
  <c r="I399" i="1"/>
  <c r="H399" i="1"/>
  <c r="G399" i="1"/>
  <c r="F399" i="1"/>
  <c r="E399" i="1"/>
  <c r="D399" i="1"/>
  <c r="C399" i="1"/>
  <c r="B399" i="1"/>
  <c r="K398" i="1"/>
  <c r="E398" i="1"/>
  <c r="K397" i="1"/>
  <c r="E397" i="1"/>
  <c r="K396" i="1"/>
  <c r="K395" i="1" s="1"/>
  <c r="E396" i="1"/>
  <c r="J395" i="1"/>
  <c r="I395" i="1"/>
  <c r="I405" i="1" s="1"/>
  <c r="H395" i="1"/>
  <c r="H405" i="1" s="1"/>
  <c r="G395" i="1"/>
  <c r="G405" i="1" s="1"/>
  <c r="F395" i="1"/>
  <c r="E395" i="1"/>
  <c r="E405" i="1" s="1"/>
  <c r="D395" i="1"/>
  <c r="D405" i="1" s="1"/>
  <c r="C395" i="1"/>
  <c r="C405" i="1" s="1"/>
  <c r="B395" i="1"/>
  <c r="K394" i="1"/>
  <c r="D375" i="1"/>
  <c r="C375" i="1"/>
  <c r="D363" i="1"/>
  <c r="C363" i="1"/>
  <c r="D355" i="1"/>
  <c r="D368" i="1" s="1"/>
  <c r="C355" i="1"/>
  <c r="C368" i="1" s="1"/>
  <c r="D336" i="1"/>
  <c r="C336" i="1"/>
  <c r="D325" i="1"/>
  <c r="D347" i="1" s="1"/>
  <c r="C325" i="1"/>
  <c r="C347" i="1" s="1"/>
  <c r="C316" i="1"/>
  <c r="D295" i="1"/>
  <c r="D316" i="1" s="1"/>
  <c r="C295" i="1"/>
  <c r="D282" i="1"/>
  <c r="C282" i="1"/>
  <c r="E267" i="1"/>
  <c r="D267" i="1"/>
  <c r="C267" i="1"/>
  <c r="B267" i="1"/>
  <c r="E259" i="1"/>
  <c r="D259" i="1"/>
  <c r="C259" i="1"/>
  <c r="B259" i="1"/>
  <c r="D242" i="1"/>
  <c r="C242" i="1"/>
  <c r="D230" i="1"/>
  <c r="C230" i="1"/>
  <c r="D226" i="1"/>
  <c r="D234" i="1" s="1"/>
  <c r="C226" i="1"/>
  <c r="C234" i="1" s="1"/>
  <c r="D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4" i="1" s="1"/>
  <c r="G195" i="1"/>
  <c r="F194" i="1"/>
  <c r="F215" i="1" s="1"/>
  <c r="E194" i="1"/>
  <c r="E215" i="1" s="1"/>
  <c r="D194" i="1"/>
  <c r="C194" i="1"/>
  <c r="C215" i="1" s="1"/>
  <c r="G193" i="1"/>
  <c r="G192" i="1"/>
  <c r="G191" i="1"/>
  <c r="G190" i="1"/>
  <c r="G189" i="1"/>
  <c r="G188" i="1"/>
  <c r="G187" i="1"/>
  <c r="G186" i="1"/>
  <c r="G185" i="1"/>
  <c r="I176" i="1"/>
  <c r="H176" i="1"/>
  <c r="G176" i="1"/>
  <c r="F176" i="1"/>
  <c r="E176" i="1"/>
  <c r="I175" i="1"/>
  <c r="I174" i="1"/>
  <c r="I173" i="1"/>
  <c r="I172" i="1"/>
  <c r="I171" i="1"/>
  <c r="G165" i="1"/>
  <c r="F165" i="1"/>
  <c r="E165" i="1"/>
  <c r="G158" i="1"/>
  <c r="F158" i="1"/>
  <c r="E158" i="1"/>
  <c r="D132" i="1"/>
  <c r="C132" i="1"/>
  <c r="I119" i="1"/>
  <c r="H119" i="1"/>
  <c r="G119" i="1"/>
  <c r="F119" i="1"/>
  <c r="E119" i="1"/>
  <c r="D119" i="1"/>
  <c r="C119" i="1"/>
  <c r="B119" i="1"/>
  <c r="E95" i="1"/>
  <c r="E94" i="1"/>
  <c r="E93" i="1"/>
  <c r="E92" i="1" s="1"/>
  <c r="D92" i="1"/>
  <c r="C92" i="1"/>
  <c r="B92" i="1"/>
  <c r="E91" i="1"/>
  <c r="E90" i="1"/>
  <c r="D90" i="1"/>
  <c r="D96" i="1" s="1"/>
  <c r="C90" i="1"/>
  <c r="C96" i="1" s="1"/>
  <c r="B90" i="1"/>
  <c r="B96" i="1" s="1"/>
  <c r="E89" i="1"/>
  <c r="E96" i="1" s="1"/>
  <c r="D87" i="1"/>
  <c r="E86" i="1"/>
  <c r="E85" i="1"/>
  <c r="E83" i="1" s="1"/>
  <c r="E84" i="1"/>
  <c r="D83" i="1"/>
  <c r="C83" i="1"/>
  <c r="B83" i="1"/>
  <c r="E82" i="1"/>
  <c r="E81" i="1"/>
  <c r="E80" i="1"/>
  <c r="D80" i="1"/>
  <c r="C80" i="1"/>
  <c r="C87" i="1" s="1"/>
  <c r="B80" i="1"/>
  <c r="B87" i="1" s="1"/>
  <c r="E79" i="1"/>
  <c r="C66" i="1"/>
  <c r="C64" i="1"/>
  <c r="C59" i="1"/>
  <c r="C56" i="1"/>
  <c r="C53" i="1"/>
  <c r="C47" i="1"/>
  <c r="C50" i="1" s="1"/>
  <c r="C67" i="1" s="1"/>
  <c r="H33" i="1"/>
  <c r="G33" i="1"/>
  <c r="F33" i="1"/>
  <c r="E33" i="1"/>
  <c r="D33" i="1"/>
  <c r="C33" i="1"/>
  <c r="B33" i="1"/>
  <c r="H31" i="1"/>
  <c r="G31" i="1"/>
  <c r="F31" i="1"/>
  <c r="E31" i="1"/>
  <c r="D31" i="1"/>
  <c r="C31" i="1"/>
  <c r="B31" i="1"/>
  <c r="I30" i="1"/>
  <c r="I28" i="1"/>
  <c r="I31" i="1" s="1"/>
  <c r="H26" i="1"/>
  <c r="D26" i="1"/>
  <c r="I25" i="1"/>
  <c r="I24" i="1"/>
  <c r="I23" i="1" s="1"/>
  <c r="H23" i="1"/>
  <c r="G23" i="1"/>
  <c r="F23" i="1"/>
  <c r="E23" i="1"/>
  <c r="D23" i="1"/>
  <c r="C23" i="1"/>
  <c r="B23" i="1"/>
  <c r="I22" i="1"/>
  <c r="I21" i="1"/>
  <c r="I20" i="1"/>
  <c r="I19" i="1"/>
  <c r="H19" i="1"/>
  <c r="G19" i="1"/>
  <c r="G26" i="1" s="1"/>
  <c r="F19" i="1"/>
  <c r="F26" i="1" s="1"/>
  <c r="E19" i="1"/>
  <c r="E26" i="1" s="1"/>
  <c r="D19" i="1"/>
  <c r="C19" i="1"/>
  <c r="C26" i="1" s="1"/>
  <c r="B19" i="1"/>
  <c r="B26" i="1" s="1"/>
  <c r="I18" i="1"/>
  <c r="F16" i="1"/>
  <c r="F34" i="1" s="1"/>
  <c r="B16" i="1"/>
  <c r="I14" i="1"/>
  <c r="I13" i="1"/>
  <c r="H13" i="1"/>
  <c r="G13" i="1"/>
  <c r="F13" i="1"/>
  <c r="E13" i="1"/>
  <c r="D13" i="1"/>
  <c r="C13" i="1"/>
  <c r="B13" i="1"/>
  <c r="I12" i="1"/>
  <c r="I10" i="1"/>
  <c r="I9" i="1"/>
  <c r="H9" i="1"/>
  <c r="H16" i="1" s="1"/>
  <c r="H34" i="1" s="1"/>
  <c r="G9" i="1"/>
  <c r="G16" i="1" s="1"/>
  <c r="G34" i="1" s="1"/>
  <c r="F9" i="1"/>
  <c r="E9" i="1"/>
  <c r="E16" i="1" s="1"/>
  <c r="D9" i="1"/>
  <c r="D16" i="1" s="1"/>
  <c r="D34" i="1" s="1"/>
  <c r="C9" i="1"/>
  <c r="C16" i="1" s="1"/>
  <c r="C34" i="1" s="1"/>
  <c r="B9" i="1"/>
  <c r="I8" i="1"/>
  <c r="I33" i="1" s="1"/>
  <c r="I26" i="1" l="1"/>
  <c r="K405" i="1"/>
  <c r="E87" i="1"/>
  <c r="G215" i="1"/>
  <c r="E554" i="1"/>
  <c r="E34" i="1"/>
  <c r="B34" i="1"/>
  <c r="I16" i="1"/>
  <c r="I34" i="1" s="1"/>
</calcChain>
</file>

<file path=xl/sharedStrings.xml><?xml version="1.0" encoding="utf-8"?>
<sst xmlns="http://schemas.openxmlformats.org/spreadsheetml/2006/main" count="643" uniqueCount="440">
  <si>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</si>
  <si>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</si>
  <si>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</si>
  <si>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</si>
  <si>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</si>
  <si>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</si>
  <si>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</si>
  <si>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</si>
  <si>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</si>
  <si>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</si>
  <si>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</si>
  <si>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</si>
  <si>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</si>
  <si>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</si>
  <si>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</si>
  <si>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</si>
  <si>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</si>
  <si>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</si>
  <si>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</si>
  <si>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</si>
  <si>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</si>
  <si>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</si>
  <si>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</si>
  <si>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</si>
  <si>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</si>
  <si>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</si>
  <si>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</si>
  <si>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</si>
  <si>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</si>
  <si>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</si>
  <si>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</si>
  <si>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</si>
  <si>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</si>
  <si>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</si>
  <si>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</si>
  <si>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</si>
  <si>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</si>
  <si>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</si>
  <si>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</si>
  <si>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</si>
  <si>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</si>
  <si>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</si>
  <si>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</si>
  <si>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</si>
  <si>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</si>
  <si>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1.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</si>
  <si>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</si>
  <si>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</si>
  <si>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</si>
  <si>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</si>
  <si>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</si>
  <si>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</si>
  <si>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</si>
  <si>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</si>
  <si>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</si>
  <si>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</si>
  <si>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</si>
  <si>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</si>
  <si>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</si>
  <si>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</si>
  <si>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</si>
  <si>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</si>
  <si>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</si>
  <si>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</si>
  <si>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</si>
  <si>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</si>
  <si>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</si>
  <si>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</si>
  <si>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</si>
  <si>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</si>
  <si>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</si>
  <si>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</si>
  <si>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</si>
  <si>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</si>
  <si>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</si>
  <si>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</si>
  <si>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</si>
  <si>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</si>
  <si>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</si>
  <si>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</si>
  <si>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</si>
  <si>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</si>
  <si>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</si>
  <si>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</si>
  <si>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</si>
  <si>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</si>
  <si>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</si>
  <si>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</si>
  <si>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</si>
  <si>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</si>
  <si>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</si>
  <si>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</si>
  <si>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</si>
  <si>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</si>
  <si>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</si>
  <si>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</si>
  <si>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</si>
  <si>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</si>
  <si>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</si>
  <si>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</si>
  <si>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</si>
  <si>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</si>
  <si>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</si>
  <si>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</si>
  <si>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</si>
  <si>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</si>
  <si>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</si>
  <si>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</si>
  <si>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</si>
  <si>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</si>
  <si>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</si>
  <si>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</si>
  <si>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</si>
  <si>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</si>
  <si>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</si>
  <si>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</si>
  <si>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</si>
  <si>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</si>
  <si>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</si>
  <si>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</si>
  <si>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</si>
  <si>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</si>
  <si>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</si>
  <si>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</si>
  <si>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</si>
  <si>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</si>
  <si>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</si>
  <si>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</si>
  <si>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</si>
  <si>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</si>
  <si>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</si>
  <si>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</si>
  <si>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</si>
  <si>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</si>
  <si>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</si>
  <si>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</si>
  <si>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</si>
  <si>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</si>
  <si>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</si>
  <si>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</si>
  <si>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</si>
  <si>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</si>
  <si>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</si>
  <si>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</si>
  <si>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</si>
  <si>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</si>
  <si>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</si>
  <si>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</si>
  <si>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</si>
  <si>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</si>
  <si>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</si>
  <si>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</si>
  <si>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</si>
  <si>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</si>
  <si>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</si>
  <si>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</si>
  <si>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</si>
  <si>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</si>
  <si>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</si>
  <si>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</si>
  <si>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</si>
  <si>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</si>
  <si>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</si>
  <si>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</si>
  <si>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</si>
  <si>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</si>
  <si>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</si>
  <si>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</si>
  <si>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</si>
  <si>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</si>
  <si>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</si>
  <si>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</si>
  <si>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</si>
  <si>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</si>
  <si>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</si>
  <si>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</si>
  <si>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</si>
  <si>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</si>
  <si>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</si>
  <si>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</si>
  <si>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</si>
  <si>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</si>
  <si>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</si>
  <si>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</si>
  <si>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</si>
  <si>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</si>
  <si>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</si>
  <si>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</si>
  <si>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</si>
  <si>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</si>
  <si>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</si>
  <si>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</si>
  <si>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</si>
  <si>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</si>
  <si>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</si>
  <si>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</si>
  <si>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</si>
  <si>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</si>
  <si>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</si>
  <si>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</si>
  <si>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</si>
  <si>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</si>
  <si>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</si>
  <si>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840-1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</si>
  <si>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</si>
  <si>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</si>
  <si>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</si>
  <si>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</si>
  <si>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</si>
  <si>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</si>
  <si>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</si>
  <si>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</si>
  <si>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pozostałe: wycinka drzew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</si>
  <si>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</si>
  <si>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</si>
  <si>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</si>
  <si>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</si>
  <si>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</si>
  <si>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</si>
  <si>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</si>
  <si>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</si>
  <si>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</si>
  <si>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</si>
  <si>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</si>
  <si>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</si>
  <si>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</si>
  <si>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</si>
  <si>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</si>
  <si>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</si>
  <si>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</si>
  <si>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</si>
  <si>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Grunty stanowiące własność m.st. Warszawy oddane w wieczyste użytkowanie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</si>
  <si>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</si>
  <si>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</si>
  <si>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</si>
  <si>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</si>
  <si>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</si>
  <si>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</si>
  <si>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</si>
  <si>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</si>
  <si>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</si>
  <si>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</si>
  <si>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</si>
  <si>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</si>
  <si>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</si>
  <si>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</si>
  <si>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</si>
  <si>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</si>
  <si>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</si>
  <si>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</si>
  <si>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</si>
  <si>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</si>
  <si>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</si>
  <si>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</si>
  <si>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</si>
  <si>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</si>
  <si>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</si>
  <si>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</si>
  <si>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</si>
  <si>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</si>
  <si>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</si>
  <si>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</si>
  <si>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</si>
  <si>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</si>
  <si>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</si>
  <si>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</si>
  <si>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31 grudnia 2018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</si>
  <si>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</si>
  <si>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</si>
  <si>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</si>
  <si>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</si>
  <si>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</si>
  <si>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</si>
  <si>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</si>
  <si>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</si>
  <si>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</si>
  <si>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</si>
  <si>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</si>
  <si>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</si>
  <si>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</si>
  <si>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</si>
  <si>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</si>
  <si>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</si>
  <si>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</si>
  <si>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</si>
  <si>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</si>
  <si>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</si>
  <si>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</si>
  <si>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</si>
  <si>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</si>
  <si>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</si>
  <si>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</si>
  <si>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</si>
  <si>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</si>
  <si>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</si>
  <si>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</si>
  <si>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</si>
  <si>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</si>
  <si>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</si>
  <si>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</si>
  <si>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</si>
  <si>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</si>
  <si>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</si>
  <si>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</si>
  <si>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</si>
  <si>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</si>
  <si>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</si>
  <si>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</si>
  <si>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</si>
  <si>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</si>
  <si>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</si>
  <si>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</si>
  <si>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</si>
  <si>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</si>
  <si>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</si>
  <si>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</si>
  <si>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</si>
  <si>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</si>
  <si>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</si>
  <si>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</si>
  <si>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</si>
  <si>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</si>
  <si>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</si>
  <si>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</si>
  <si>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</si>
  <si>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</si>
  <si>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</si>
  <si>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</si>
  <si>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</si>
  <si>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</si>
  <si>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</si>
  <si>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</si>
  <si>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</si>
  <si>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</si>
  <si>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</si>
  <si>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</si>
  <si>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</si>
  <si>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</si>
  <si>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</si>
  <si>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</si>
  <si>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</si>
  <si>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</si>
  <si>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</si>
  <si>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</si>
  <si>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</si>
  <si>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</si>
  <si>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</si>
  <si>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</si>
  <si>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</si>
  <si>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</si>
  <si>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</si>
  <si>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</si>
  <si>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</si>
  <si>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</si>
  <si>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</si>
  <si>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</si>
  <si>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</si>
  <si>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</si>
  <si>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</si>
  <si>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</si>
  <si>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</si>
  <si>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</si>
  <si>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</si>
  <si>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</si>
  <si>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</si>
  <si>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</si>
  <si>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</si>
  <si>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</si>
  <si>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</si>
  <si>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</si>
  <si>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</si>
  <si>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</si>
  <si>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</si>
  <si>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</si>
  <si>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</si>
  <si>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</si>
  <si>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</si>
  <si>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</si>
  <si>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</si>
  <si>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</si>
  <si>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</si>
  <si>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</si>
  <si>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</si>
  <si>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</si>
  <si>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</si>
  <si>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</si>
  <si>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</si>
  <si>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</si>
  <si>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</si>
  <si>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</si>
  <si>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</si>
  <si>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</si>
  <si>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</si>
  <si>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</si>
  <si>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</si>
  <si>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</si>
  <si>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</si>
  <si>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</si>
  <si>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</si>
  <si>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</si>
  <si>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</si>
  <si>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</si>
  <si>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</si>
  <si>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</si>
  <si>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</si>
  <si>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</si>
  <si>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</si>
  <si>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</si>
  <si>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</si>
  <si>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</si>
  <si>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</si>
  <si>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MPWiK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</si>
  <si>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</si>
  <si>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</si>
  <si>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</si>
  <si>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</si>
  <si>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</si>
  <si>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</si>
  <si>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</si>
  <si>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</si>
  <si>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</si>
  <si>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</si>
  <si>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</si>
  <si>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</si>
  <si>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</si>
  <si>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</si>
  <si>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</si>
  <si>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</si>
  <si>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</si>
  <si>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</si>
  <si>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</si>
  <si>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 xml:space="preserve">Przyczyna nieuwzględnienia w sprawozdaniu finansowym </t>
  </si>
  <si>
    <t>Nieruchomości inwestycyjne za 2017 roku bz zmienił pozycję wykazaną w bilansie za 2018 rok do poz.1.1.1.</t>
  </si>
  <si>
    <t xml:space="preserve">zmiany w ustawie z dnia 20.07.2018 r. o przekształceniu prawa użytkowania wieczystego gruntów zabudowanych na cele mieszkaniowe w prawo własności tych gruntów </t>
  </si>
  <si>
    <t>BZ konto 012 za 2017 rok wykazane w  poz.V Nieruchomości inwestycyjne,  stanowi w bilansie za 2018 rok BO konto 011 poz. 1.1.1</t>
  </si>
  <si>
    <t>......................................</t>
  </si>
  <si>
    <t>………………………….</t>
  </si>
  <si>
    <t xml:space="preserve">  </t>
  </si>
  <si>
    <t>(główny księgowy)</t>
  </si>
  <si>
    <t>(rok, miesiąc, dzień)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</si>
</sst>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;[Red]#,##0.00"/>
  </numFmts>
  <fonts count="5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Book Antiqua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sz val="10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34" fillId="0" borderId="0"/>
  </cellStyleXfs>
  <cellXfs count="921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left" wrapText="1"/>
    </xf>
    <xf numFmtId="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9" fillId="2" borderId="7" xfId="2" applyFont="1" applyFill="1" applyBorder="1" applyAlignment="1">
      <alignment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9" fillId="2" borderId="12" xfId="2" applyFont="1" applyFill="1" applyBorder="1" applyAlignment="1">
      <alignment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10" fillId="0" borderId="16" xfId="0" applyFont="1" applyFill="1" applyBorder="1"/>
    <xf numFmtId="0" fontId="10" fillId="0" borderId="17" xfId="0" applyFont="1" applyFill="1" applyBorder="1"/>
    <xf numFmtId="0" fontId="10" fillId="0" borderId="18" xfId="0" applyFont="1" applyFill="1" applyBorder="1"/>
    <xf numFmtId="0" fontId="10" fillId="0" borderId="19" xfId="0" applyFont="1" applyFill="1" applyBorder="1"/>
    <xf numFmtId="0" fontId="7" fillId="0" borderId="20" xfId="0" applyFont="1" applyFill="1" applyBorder="1"/>
    <xf numFmtId="4" fontId="7" fillId="0" borderId="21" xfId="0" applyNumberFormat="1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4" fontId="11" fillId="0" borderId="21" xfId="0" applyNumberFormat="1" applyFont="1" applyFill="1" applyBorder="1" applyAlignment="1">
      <alignment horizontal="right"/>
    </xf>
    <xf numFmtId="4" fontId="11" fillId="0" borderId="22" xfId="0" applyNumberFormat="1" applyFont="1" applyFill="1" applyBorder="1" applyAlignment="1">
      <alignment horizontal="right"/>
    </xf>
    <xf numFmtId="0" fontId="12" fillId="0" borderId="20" xfId="0" applyFont="1" applyFill="1" applyBorder="1"/>
    <xf numFmtId="2" fontId="12" fillId="0" borderId="21" xfId="0" applyNumberFormat="1" applyFont="1" applyFill="1" applyBorder="1" applyAlignment="1">
      <alignment horizontal="right"/>
    </xf>
    <xf numFmtId="4" fontId="12" fillId="0" borderId="21" xfId="0" applyNumberFormat="1" applyFont="1" applyFill="1" applyBorder="1" applyAlignment="1">
      <alignment horizontal="right"/>
    </xf>
    <xf numFmtId="4" fontId="13" fillId="0" borderId="21" xfId="0" applyNumberFormat="1" applyFont="1" applyFill="1" applyBorder="1" applyAlignment="1">
      <alignment horizontal="right"/>
    </xf>
    <xf numFmtId="4" fontId="13" fillId="0" borderId="22" xfId="0" applyNumberFormat="1" applyFont="1" applyFill="1" applyBorder="1" applyAlignment="1">
      <alignment horizontal="right"/>
    </xf>
    <xf numFmtId="2" fontId="13" fillId="0" borderId="21" xfId="0" applyNumberFormat="1" applyFont="1" applyFill="1" applyBorder="1" applyAlignment="1">
      <alignment horizontal="right"/>
    </xf>
    <xf numFmtId="4" fontId="12" fillId="0" borderId="22" xfId="0" applyNumberFormat="1" applyFont="1" applyFill="1" applyBorder="1" applyAlignment="1">
      <alignment horizontal="right"/>
    </xf>
    <xf numFmtId="4" fontId="12" fillId="0" borderId="23" xfId="0" applyNumberFormat="1" applyFont="1" applyFill="1" applyBorder="1" applyAlignment="1">
      <alignment horizontal="right"/>
    </xf>
    <xf numFmtId="2" fontId="12" fillId="0" borderId="23" xfId="0" applyNumberFormat="1" applyFont="1" applyFill="1" applyBorder="1" applyAlignment="1">
      <alignment horizontal="right"/>
    </xf>
    <xf numFmtId="0" fontId="7" fillId="0" borderId="16" xfId="0" applyFont="1" applyFill="1" applyBorder="1"/>
    <xf numFmtId="4" fontId="7" fillId="0" borderId="12" xfId="0" applyNumberFormat="1" applyFont="1" applyFill="1" applyBorder="1" applyAlignment="1">
      <alignment horizontal="right"/>
    </xf>
    <xf numFmtId="4" fontId="7" fillId="0" borderId="19" xfId="0" applyNumberFormat="1" applyFont="1" applyFill="1" applyBorder="1" applyAlignment="1">
      <alignment horizontal="right"/>
    </xf>
    <xf numFmtId="0" fontId="7" fillId="2" borderId="20" xfId="0" applyFont="1" applyFill="1" applyBorder="1"/>
    <xf numFmtId="4" fontId="7" fillId="2" borderId="21" xfId="0" applyNumberFormat="1" applyFont="1" applyFill="1" applyBorder="1" applyAlignment="1">
      <alignment horizontal="right"/>
    </xf>
    <xf numFmtId="4" fontId="7" fillId="2" borderId="22" xfId="0" applyNumberFormat="1" applyFont="1" applyFill="1" applyBorder="1" applyAlignment="1">
      <alignment horizontal="right"/>
    </xf>
    <xf numFmtId="0" fontId="7" fillId="2" borderId="24" xfId="0" applyFont="1" applyFill="1" applyBorder="1"/>
    <xf numFmtId="4" fontId="7" fillId="2" borderId="25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>
      <alignment horizontal="right"/>
    </xf>
    <xf numFmtId="0" fontId="14" fillId="0" borderId="0" xfId="0" applyFont="1" applyFill="1" applyBorder="1"/>
    <xf numFmtId="4" fontId="7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15" fillId="3" borderId="27" xfId="0" applyFont="1" applyFill="1" applyBorder="1" applyAlignment="1">
      <alignment horizontal="center" wrapText="1"/>
    </xf>
    <xf numFmtId="0" fontId="15" fillId="3" borderId="28" xfId="0" applyFont="1" applyFill="1" applyBorder="1" applyAlignment="1">
      <alignment horizont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wrapText="1"/>
    </xf>
    <xf numFmtId="0" fontId="15" fillId="3" borderId="31" xfId="0" applyFont="1" applyFill="1" applyBorder="1" applyAlignment="1">
      <alignment horizontal="center" wrapText="1"/>
    </xf>
    <xf numFmtId="0" fontId="0" fillId="0" borderId="32" xfId="0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wrapText="1"/>
    </xf>
    <xf numFmtId="0" fontId="15" fillId="3" borderId="33" xfId="0" applyFont="1" applyFill="1" applyBorder="1" applyAlignment="1">
      <alignment horizontal="center" wrapText="1"/>
    </xf>
    <xf numFmtId="0" fontId="0" fillId="0" borderId="34" xfId="0" applyBorder="1" applyAlignment="1">
      <alignment horizontal="center" vertical="center" wrapText="1"/>
    </xf>
    <xf numFmtId="0" fontId="16" fillId="4" borderId="16" xfId="0" applyFont="1" applyFill="1" applyBorder="1" applyAlignment="1"/>
    <xf numFmtId="0" fontId="16" fillId="4" borderId="18" xfId="0" applyFont="1" applyFill="1" applyBorder="1" applyAlignment="1"/>
    <xf numFmtId="0" fontId="0" fillId="0" borderId="19" xfId="0" applyBorder="1" applyAlignment="1"/>
    <xf numFmtId="0" fontId="15" fillId="3" borderId="16" xfId="0" applyFont="1" applyFill="1" applyBorder="1"/>
    <xf numFmtId="0" fontId="15" fillId="3" borderId="19" xfId="0" applyFont="1" applyFill="1" applyBorder="1"/>
    <xf numFmtId="4" fontId="15" fillId="3" borderId="35" xfId="0" applyNumberFormat="1" applyFont="1" applyFill="1" applyBorder="1" applyAlignment="1">
      <alignment horizontal="right"/>
    </xf>
    <xf numFmtId="0" fontId="15" fillId="4" borderId="16" xfId="0" applyFont="1" applyFill="1" applyBorder="1"/>
    <xf numFmtId="0" fontId="15" fillId="4" borderId="19" xfId="0" applyFont="1" applyFill="1" applyBorder="1"/>
    <xf numFmtId="4" fontId="15" fillId="4" borderId="35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19" xfId="0" applyFont="1" applyBorder="1"/>
    <xf numFmtId="4" fontId="17" fillId="0" borderId="35" xfId="0" applyNumberFormat="1" applyFont="1" applyBorder="1" applyAlignment="1">
      <alignment horizontal="right"/>
    </xf>
    <xf numFmtId="2" fontId="17" fillId="0" borderId="35" xfId="0" applyNumberFormat="1" applyFont="1" applyBorder="1" applyAlignment="1">
      <alignment horizontal="right"/>
    </xf>
    <xf numFmtId="0" fontId="17" fillId="0" borderId="36" xfId="0" applyFont="1" applyBorder="1"/>
    <xf numFmtId="0" fontId="17" fillId="0" borderId="37" xfId="0" applyFont="1" applyBorder="1"/>
    <xf numFmtId="4" fontId="17" fillId="0" borderId="38" xfId="0" applyNumberFormat="1" applyFont="1" applyBorder="1" applyAlignment="1">
      <alignment horizontal="right"/>
    </xf>
    <xf numFmtId="0" fontId="15" fillId="4" borderId="39" xfId="0" applyFont="1" applyFill="1" applyBorder="1"/>
    <xf numFmtId="0" fontId="15" fillId="4" borderId="40" xfId="0" applyFont="1" applyFill="1" applyBorder="1"/>
    <xf numFmtId="4" fontId="15" fillId="4" borderId="34" xfId="0" applyNumberFormat="1" applyFont="1" applyFill="1" applyBorder="1" applyAlignment="1">
      <alignment horizontal="right"/>
    </xf>
    <xf numFmtId="4" fontId="18" fillId="0" borderId="41" xfId="0" applyNumberFormat="1" applyFont="1" applyFill="1" applyBorder="1" applyAlignment="1">
      <alignment vertical="center"/>
    </xf>
    <xf numFmtId="4" fontId="18" fillId="0" borderId="18" xfId="0" applyNumberFormat="1" applyFont="1" applyFill="1" applyBorder="1" applyAlignment="1">
      <alignment vertical="center"/>
    </xf>
    <xf numFmtId="0" fontId="17" fillId="0" borderId="16" xfId="0" applyFont="1" applyFill="1" applyBorder="1"/>
    <xf numFmtId="0" fontId="17" fillId="0" borderId="19" xfId="0" applyFont="1" applyFill="1" applyBorder="1"/>
    <xf numFmtId="4" fontId="17" fillId="0" borderId="35" xfId="0" applyNumberFormat="1" applyFont="1" applyFill="1" applyBorder="1" applyAlignment="1">
      <alignment horizontal="right"/>
    </xf>
    <xf numFmtId="0" fontId="15" fillId="0" borderId="16" xfId="0" applyFont="1" applyFill="1" applyBorder="1"/>
    <xf numFmtId="0" fontId="15" fillId="0" borderId="19" xfId="0" applyFont="1" applyFill="1" applyBorder="1"/>
    <xf numFmtId="4" fontId="15" fillId="0" borderId="35" xfId="0" applyNumberFormat="1" applyFont="1" applyFill="1" applyBorder="1" applyAlignment="1">
      <alignment horizontal="right"/>
    </xf>
    <xf numFmtId="0" fontId="15" fillId="3" borderId="42" xfId="0" applyFont="1" applyFill="1" applyBorder="1"/>
    <xf numFmtId="0" fontId="15" fillId="3" borderId="43" xfId="0" applyFont="1" applyFill="1" applyBorder="1"/>
    <xf numFmtId="4" fontId="15" fillId="3" borderId="44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1" fillId="0" borderId="0" xfId="2" applyFont="1" applyFill="1" applyAlignment="1" applyProtection="1">
      <alignment vertical="center" wrapText="1"/>
    </xf>
    <xf numFmtId="0" fontId="21" fillId="0" borderId="0" xfId="2" applyFont="1" applyFill="1" applyAlignment="1" applyProtection="1">
      <alignment vertical="center"/>
    </xf>
    <xf numFmtId="0" fontId="22" fillId="2" borderId="45" xfId="2" applyFont="1" applyFill="1" applyBorder="1" applyAlignment="1" applyProtection="1">
      <alignment horizontal="center" vertical="center" wrapText="1"/>
    </xf>
    <xf numFmtId="4" fontId="22" fillId="2" borderId="45" xfId="2" applyNumberFormat="1" applyFont="1" applyFill="1" applyBorder="1" applyAlignment="1" applyProtection="1">
      <alignment horizontal="center" vertical="center" wrapText="1"/>
    </xf>
    <xf numFmtId="0" fontId="22" fillId="2" borderId="5" xfId="2" applyFont="1" applyFill="1" applyBorder="1" applyAlignment="1" applyProtection="1">
      <alignment horizontal="center" vertical="center" wrapText="1"/>
    </xf>
    <xf numFmtId="0" fontId="22" fillId="0" borderId="32" xfId="2" applyFont="1" applyFill="1" applyBorder="1" applyAlignment="1" applyProtection="1">
      <alignment horizontal="center" vertical="center"/>
    </xf>
    <xf numFmtId="4" fontId="22" fillId="0" borderId="32" xfId="2" applyNumberFormat="1" applyFont="1" applyFill="1" applyBorder="1" applyAlignment="1" applyProtection="1">
      <alignment horizontal="center" vertical="center" wrapText="1"/>
    </xf>
    <xf numFmtId="0" fontId="22" fillId="0" borderId="46" xfId="2" applyFont="1" applyFill="1" applyBorder="1" applyAlignment="1" applyProtection="1">
      <alignment horizontal="center" vertical="center" wrapText="1"/>
    </xf>
    <xf numFmtId="0" fontId="22" fillId="2" borderId="47" xfId="2" applyFont="1" applyFill="1" applyBorder="1" applyAlignment="1" applyProtection="1">
      <alignment vertical="center" wrapText="1"/>
    </xf>
    <xf numFmtId="4" fontId="22" fillId="2" borderId="47" xfId="2" applyNumberFormat="1" applyFont="1" applyFill="1" applyBorder="1" applyAlignment="1" applyProtection="1">
      <alignment vertical="center"/>
    </xf>
    <xf numFmtId="4" fontId="22" fillId="2" borderId="48" xfId="2" applyNumberFormat="1" applyFont="1" applyFill="1" applyBorder="1" applyAlignment="1" applyProtection="1">
      <alignment vertical="center"/>
    </xf>
    <xf numFmtId="0" fontId="22" fillId="0" borderId="49" xfId="2" applyFont="1" applyFill="1" applyBorder="1" applyAlignment="1" applyProtection="1">
      <alignment vertical="center" wrapText="1"/>
    </xf>
    <xf numFmtId="4" fontId="22" fillId="0" borderId="49" xfId="2" applyNumberFormat="1" applyFont="1" applyFill="1" applyBorder="1" applyAlignment="1" applyProtection="1">
      <alignment vertical="center"/>
    </xf>
    <xf numFmtId="4" fontId="22" fillId="0" borderId="50" xfId="2" applyNumberFormat="1" applyFont="1" applyFill="1" applyBorder="1" applyAlignment="1" applyProtection="1">
      <alignment vertical="center"/>
    </xf>
    <xf numFmtId="0" fontId="21" fillId="0" borderId="51" xfId="2" applyFont="1" applyFill="1" applyBorder="1" applyAlignment="1" applyProtection="1">
      <alignment vertical="center" wrapText="1"/>
    </xf>
    <xf numFmtId="4" fontId="21" fillId="0" borderId="51" xfId="2" applyNumberFormat="1" applyFont="1" applyFill="1" applyBorder="1" applyAlignment="1" applyProtection="1">
      <alignment vertical="center"/>
      <protection locked="0"/>
    </xf>
    <xf numFmtId="4" fontId="21" fillId="0" borderId="52" xfId="2" applyNumberFormat="1" applyFont="1" applyFill="1" applyBorder="1" applyAlignment="1" applyProtection="1">
      <alignment vertical="center"/>
    </xf>
    <xf numFmtId="0" fontId="21" fillId="0" borderId="51" xfId="2" quotePrefix="1" applyFont="1" applyFill="1" applyBorder="1" applyAlignment="1" applyProtection="1">
      <alignment vertical="center" wrapText="1"/>
      <protection locked="0"/>
    </xf>
    <xf numFmtId="0" fontId="22" fillId="2" borderId="53" xfId="2" applyFont="1" applyFill="1" applyBorder="1" applyAlignment="1" applyProtection="1">
      <alignment vertical="center" wrapText="1"/>
    </xf>
    <xf numFmtId="4" fontId="22" fillId="2" borderId="53" xfId="2" applyNumberFormat="1" applyFont="1" applyFill="1" applyBorder="1" applyAlignment="1" applyProtection="1">
      <alignment vertical="center"/>
    </xf>
    <xf numFmtId="4" fontId="22" fillId="2" borderId="54" xfId="2" applyNumberFormat="1" applyFont="1" applyFill="1" applyBorder="1" applyAlignment="1" applyProtection="1">
      <alignment vertical="center"/>
    </xf>
    <xf numFmtId="0" fontId="22" fillId="0" borderId="55" xfId="2" applyFont="1" applyFill="1" applyBorder="1" applyAlignment="1" applyProtection="1">
      <alignment horizontal="centerContinuous" vertical="center"/>
    </xf>
    <xf numFmtId="0" fontId="21" fillId="0" borderId="0" xfId="2" applyFont="1" applyFill="1" applyBorder="1" applyAlignment="1" applyProtection="1">
      <alignment vertical="center"/>
    </xf>
    <xf numFmtId="0" fontId="21" fillId="0" borderId="46" xfId="2" applyFont="1" applyFill="1" applyBorder="1" applyAlignment="1" applyProtection="1">
      <alignment vertical="center"/>
    </xf>
    <xf numFmtId="0" fontId="21" fillId="0" borderId="51" xfId="2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horizontal="left"/>
    </xf>
    <xf numFmtId="14" fontId="24" fillId="0" borderId="17" xfId="0" applyNumberFormat="1" applyFont="1" applyBorder="1" applyAlignment="1">
      <alignment horizontal="left" wrapText="1"/>
    </xf>
    <xf numFmtId="0" fontId="24" fillId="0" borderId="17" xfId="0" applyFont="1" applyBorder="1" applyAlignment="1">
      <alignment horizontal="left" wrapText="1"/>
    </xf>
    <xf numFmtId="0" fontId="7" fillId="3" borderId="21" xfId="0" applyFont="1" applyFill="1" applyBorder="1" applyAlignment="1">
      <alignment horizontal="center" wrapText="1"/>
    </xf>
    <xf numFmtId="0" fontId="14" fillId="0" borderId="21" xfId="0" applyFont="1" applyBorder="1" applyAlignment="1">
      <alignment wrapText="1"/>
    </xf>
    <xf numFmtId="4" fontId="14" fillId="0" borderId="21" xfId="0" applyNumberFormat="1" applyFont="1" applyBorder="1" applyAlignment="1">
      <alignment horizontal="right"/>
    </xf>
    <xf numFmtId="0" fontId="14" fillId="0" borderId="23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4" fontId="14" fillId="0" borderId="14" xfId="0" applyNumberFormat="1" applyFont="1" applyBorder="1" applyAlignment="1">
      <alignment horizontal="right"/>
    </xf>
    <xf numFmtId="2" fontId="14" fillId="0" borderId="14" xfId="0" applyNumberFormat="1" applyFont="1" applyBorder="1" applyAlignment="1">
      <alignment horizontal="right"/>
    </xf>
    <xf numFmtId="0" fontId="0" fillId="0" borderId="0" xfId="0" applyAlignment="1"/>
    <xf numFmtId="14" fontId="24" fillId="0" borderId="0" xfId="0" applyNumberFormat="1" applyFont="1" applyBorder="1" applyAlignment="1">
      <alignment horizontal="left" wrapText="1"/>
    </xf>
    <xf numFmtId="0" fontId="24" fillId="0" borderId="0" xfId="0" applyFont="1" applyBorder="1" applyAlignment="1">
      <alignment horizontal="left" wrapText="1"/>
    </xf>
    <xf numFmtId="0" fontId="7" fillId="3" borderId="29" xfId="0" applyFont="1" applyFill="1" applyBorder="1" applyAlignment="1">
      <alignment horizontal="center" wrapText="1"/>
    </xf>
    <xf numFmtId="0" fontId="7" fillId="3" borderId="56" xfId="0" applyFont="1" applyFill="1" applyBorder="1" applyAlignment="1">
      <alignment horizontal="center" wrapText="1"/>
    </xf>
    <xf numFmtId="0" fontId="7" fillId="3" borderId="57" xfId="0" applyFont="1" applyFill="1" applyBorder="1" applyAlignment="1">
      <alignment horizontal="center" wrapText="1"/>
    </xf>
    <xf numFmtId="0" fontId="7" fillId="3" borderId="48" xfId="0" applyFont="1" applyFill="1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7" fillId="3" borderId="59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50" xfId="0" applyFont="1" applyFill="1" applyBorder="1" applyAlignment="1">
      <alignment horizontal="center" wrapText="1"/>
    </xf>
    <xf numFmtId="0" fontId="7" fillId="3" borderId="60" xfId="0" applyFont="1" applyFill="1" applyBorder="1" applyAlignment="1">
      <alignment horizontal="center" wrapText="1"/>
    </xf>
    <xf numFmtId="0" fontId="7" fillId="3" borderId="61" xfId="0" applyFont="1" applyFill="1" applyBorder="1" applyAlignment="1">
      <alignment horizontal="center" wrapText="1"/>
    </xf>
    <xf numFmtId="0" fontId="7" fillId="3" borderId="62" xfId="0" applyFont="1" applyFill="1" applyBorder="1" applyAlignment="1">
      <alignment horizontal="center" wrapText="1"/>
    </xf>
    <xf numFmtId="0" fontId="7" fillId="0" borderId="49" xfId="0" applyFont="1" applyBorder="1" applyAlignment="1">
      <alignment wrapText="1"/>
    </xf>
    <xf numFmtId="4" fontId="7" fillId="0" borderId="59" xfId="0" applyNumberFormat="1" applyFont="1" applyBorder="1" applyAlignment="1">
      <alignment horizontal="right"/>
    </xf>
    <xf numFmtId="4" fontId="7" fillId="0" borderId="12" xfId="0" applyNumberFormat="1" applyFont="1" applyBorder="1" applyAlignment="1">
      <alignment horizontal="right"/>
    </xf>
    <xf numFmtId="4" fontId="5" fillId="0" borderId="12" xfId="0" applyNumberFormat="1" applyFont="1" applyBorder="1" applyAlignment="1">
      <alignment vertical="center"/>
    </xf>
    <xf numFmtId="4" fontId="5" fillId="0" borderId="50" xfId="0" applyNumberFormat="1" applyFont="1" applyBorder="1" applyAlignment="1">
      <alignment vertical="center"/>
    </xf>
    <xf numFmtId="4" fontId="5" fillId="0" borderId="63" xfId="0" applyNumberFormat="1" applyFont="1" applyBorder="1" applyAlignment="1">
      <alignment vertical="center"/>
    </xf>
    <xf numFmtId="4" fontId="7" fillId="0" borderId="50" xfId="0" applyNumberFormat="1" applyFont="1" applyBorder="1" applyAlignment="1">
      <alignment horizontal="right"/>
    </xf>
    <xf numFmtId="0" fontId="25" fillId="0" borderId="49" xfId="0" applyFont="1" applyFill="1" applyBorder="1" applyAlignment="1">
      <alignment vertical="center" wrapText="1"/>
    </xf>
    <xf numFmtId="2" fontId="14" fillId="0" borderId="59" xfId="0" applyNumberFormat="1" applyFont="1" applyBorder="1" applyAlignment="1">
      <alignment wrapText="1"/>
    </xf>
    <xf numFmtId="2" fontId="14" fillId="0" borderId="12" xfId="0" applyNumberFormat="1" applyFont="1" applyBorder="1" applyAlignment="1">
      <alignment wrapText="1"/>
    </xf>
    <xf numFmtId="2" fontId="14" fillId="0" borderId="50" xfId="0" applyNumberFormat="1" applyFont="1" applyBorder="1" applyAlignment="1">
      <alignment wrapText="1"/>
    </xf>
    <xf numFmtId="0" fontId="25" fillId="0" borderId="64" xfId="0" applyFont="1" applyFill="1" applyBorder="1" applyAlignment="1">
      <alignment vertical="center" wrapText="1"/>
    </xf>
    <xf numFmtId="4" fontId="14" fillId="0" borderId="59" xfId="0" applyNumberFormat="1" applyFont="1" applyBorder="1" applyAlignment="1">
      <alignment horizontal="right"/>
    </xf>
    <xf numFmtId="2" fontId="14" fillId="0" borderId="12" xfId="0" applyNumberFormat="1" applyFont="1" applyBorder="1" applyAlignment="1">
      <alignment horizontal="right"/>
    </xf>
    <xf numFmtId="2" fontId="14" fillId="0" borderId="50" xfId="0" applyNumberFormat="1" applyFont="1" applyBorder="1" applyAlignment="1">
      <alignment horizontal="right"/>
    </xf>
    <xf numFmtId="0" fontId="7" fillId="2" borderId="53" xfId="0" applyFont="1" applyFill="1" applyBorder="1" applyAlignment="1">
      <alignment wrapText="1"/>
    </xf>
    <xf numFmtId="4" fontId="15" fillId="2" borderId="65" xfId="0" applyNumberFormat="1" applyFont="1" applyFill="1" applyBorder="1" applyAlignment="1">
      <alignment horizontal="right"/>
    </xf>
    <xf numFmtId="4" fontId="15" fillId="2" borderId="66" xfId="0" applyNumberFormat="1" applyFont="1" applyFill="1" applyBorder="1" applyAlignment="1">
      <alignment horizontal="right"/>
    </xf>
    <xf numFmtId="4" fontId="15" fillId="2" borderId="67" xfId="0" applyNumberFormat="1" applyFont="1" applyFill="1" applyBorder="1" applyAlignment="1">
      <alignment horizontal="right"/>
    </xf>
    <xf numFmtId="4" fontId="15" fillId="2" borderId="2" xfId="0" applyNumberFormat="1" applyFont="1" applyFill="1" applyBorder="1" applyAlignment="1">
      <alignment horizontal="right"/>
    </xf>
    <xf numFmtId="4" fontId="15" fillId="2" borderId="68" xfId="0" applyNumberFormat="1" applyFont="1" applyFill="1" applyBorder="1" applyAlignment="1">
      <alignment horizontal="right"/>
    </xf>
    <xf numFmtId="4" fontId="15" fillId="2" borderId="69" xfId="0" applyNumberFormat="1" applyFont="1" applyFill="1" applyBorder="1" applyAlignment="1">
      <alignment horizontal="right"/>
    </xf>
    <xf numFmtId="4" fontId="15" fillId="2" borderId="54" xfId="0" applyNumberFormat="1" applyFont="1" applyFill="1" applyBorder="1" applyAlignment="1">
      <alignment horizontal="right"/>
    </xf>
    <xf numFmtId="0" fontId="14" fillId="3" borderId="70" xfId="0" applyFont="1" applyFill="1" applyBorder="1" applyAlignment="1">
      <alignment horizontal="center" wrapText="1"/>
    </xf>
    <xf numFmtId="0" fontId="7" fillId="3" borderId="71" xfId="0" applyFont="1" applyFill="1" applyBorder="1" applyAlignment="1">
      <alignment horizontal="center" wrapText="1"/>
    </xf>
    <xf numFmtId="0" fontId="7" fillId="3" borderId="72" xfId="0" applyFont="1" applyFill="1" applyBorder="1" applyAlignment="1">
      <alignment horizontal="center" wrapText="1"/>
    </xf>
    <xf numFmtId="0" fontId="14" fillId="0" borderId="73" xfId="0" applyFont="1" applyBorder="1" applyAlignment="1">
      <alignment wrapText="1"/>
    </xf>
    <xf numFmtId="4" fontId="14" fillId="0" borderId="69" xfId="0" applyNumberFormat="1" applyFont="1" applyBorder="1" applyAlignment="1">
      <alignment horizontal="right"/>
    </xf>
    <xf numFmtId="4" fontId="14" fillId="0" borderId="74" xfId="0" applyNumberFormat="1" applyFont="1" applyBorder="1" applyAlignment="1">
      <alignment horizontal="right"/>
    </xf>
    <xf numFmtId="14" fontId="26" fillId="0" borderId="0" xfId="0" applyNumberFormat="1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7" fillId="3" borderId="27" xfId="0" applyFont="1" applyFill="1" applyBorder="1" applyAlignment="1">
      <alignment wrapText="1"/>
    </xf>
    <xf numFmtId="0" fontId="7" fillId="3" borderId="75" xfId="0" applyFont="1" applyFill="1" applyBorder="1" applyAlignment="1">
      <alignment wrapText="1"/>
    </xf>
    <xf numFmtId="0" fontId="14" fillId="0" borderId="16" xfId="0" applyFont="1" applyBorder="1" applyAlignment="1">
      <alignment wrapText="1"/>
    </xf>
    <xf numFmtId="0" fontId="14" fillId="0" borderId="76" xfId="0" applyFont="1" applyBorder="1" applyAlignment="1">
      <alignment wrapText="1"/>
    </xf>
    <xf numFmtId="4" fontId="14" fillId="0" borderId="22" xfId="0" applyNumberFormat="1" applyFont="1" applyBorder="1" applyAlignment="1">
      <alignment horizontal="right"/>
    </xf>
    <xf numFmtId="0" fontId="14" fillId="0" borderId="30" xfId="0" applyFont="1" applyBorder="1" applyAlignment="1">
      <alignment wrapText="1"/>
    </xf>
    <xf numFmtId="0" fontId="14" fillId="0" borderId="77" xfId="0" applyFont="1" applyBorder="1" applyAlignment="1">
      <alignment wrapText="1"/>
    </xf>
    <xf numFmtId="4" fontId="14" fillId="0" borderId="23" xfId="0" applyNumberFormat="1" applyFont="1" applyBorder="1" applyAlignment="1">
      <alignment horizontal="right"/>
    </xf>
    <xf numFmtId="4" fontId="14" fillId="0" borderId="78" xfId="0" applyNumberFormat="1" applyFont="1" applyBorder="1" applyAlignment="1">
      <alignment horizontal="right"/>
    </xf>
    <xf numFmtId="0" fontId="12" fillId="0" borderId="11" xfId="0" applyFont="1" applyFill="1" applyBorder="1" applyAlignment="1">
      <alignment horizontal="left" wrapText="1" indent="1"/>
    </xf>
    <xf numFmtId="0" fontId="12" fillId="0" borderId="13" xfId="0" applyFont="1" applyFill="1" applyBorder="1" applyAlignment="1">
      <alignment horizontal="left" wrapText="1" indent="1"/>
    </xf>
    <xf numFmtId="4" fontId="14" fillId="0" borderId="14" xfId="0" applyNumberFormat="1" applyFont="1" applyFill="1" applyBorder="1" applyAlignment="1">
      <alignment horizontal="right"/>
    </xf>
    <xf numFmtId="4" fontId="14" fillId="0" borderId="15" xfId="0" applyNumberFormat="1" applyFont="1" applyFill="1" applyBorder="1" applyAlignment="1">
      <alignment horizontal="right"/>
    </xf>
    <xf numFmtId="0" fontId="12" fillId="0" borderId="16" xfId="0" applyFont="1" applyFill="1" applyBorder="1" applyAlignment="1">
      <alignment horizontal="left" wrapText="1" indent="1"/>
    </xf>
    <xf numFmtId="0" fontId="12" fillId="0" borderId="76" xfId="0" applyFont="1" applyFill="1" applyBorder="1" applyAlignment="1">
      <alignment horizontal="left" wrapText="1" indent="1"/>
    </xf>
    <xf numFmtId="4" fontId="14" fillId="0" borderId="21" xfId="0" applyNumberFormat="1" applyFont="1" applyFill="1" applyBorder="1" applyAlignment="1">
      <alignment horizontal="right"/>
    </xf>
    <xf numFmtId="4" fontId="14" fillId="0" borderId="22" xfId="0" applyNumberFormat="1" applyFont="1" applyFill="1" applyBorder="1" applyAlignment="1">
      <alignment horizontal="right"/>
    </xf>
    <xf numFmtId="4" fontId="27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" fontId="28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 wrapText="1"/>
    </xf>
    <xf numFmtId="4" fontId="30" fillId="0" borderId="0" xfId="0" applyNumberFormat="1" applyFont="1" applyAlignment="1">
      <alignment vertical="center" wrapText="1"/>
    </xf>
    <xf numFmtId="4" fontId="22" fillId="5" borderId="3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4" fontId="32" fillId="5" borderId="45" xfId="0" applyNumberFormat="1" applyFont="1" applyFill="1" applyBorder="1" applyAlignment="1">
      <alignment horizontal="center" vertical="center" wrapText="1"/>
    </xf>
    <xf numFmtId="4" fontId="32" fillId="5" borderId="4" xfId="0" applyNumberFormat="1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 wrapText="1"/>
    </xf>
    <xf numFmtId="4" fontId="32" fillId="5" borderId="5" xfId="0" applyNumberFormat="1" applyFont="1" applyFill="1" applyBorder="1" applyAlignment="1">
      <alignment horizontal="center" vertical="center" wrapText="1"/>
    </xf>
    <xf numFmtId="4" fontId="32" fillId="0" borderId="70" xfId="0" applyNumberFormat="1" applyFont="1" applyBorder="1" applyAlignment="1">
      <alignment vertical="center"/>
    </xf>
    <xf numFmtId="4" fontId="22" fillId="0" borderId="6" xfId="0" applyNumberFormat="1" applyFont="1" applyFill="1" applyBorder="1" applyAlignment="1">
      <alignment horizontal="left" vertical="center" wrapText="1"/>
    </xf>
    <xf numFmtId="4" fontId="32" fillId="0" borderId="47" xfId="0" applyNumberFormat="1" applyFont="1" applyFill="1" applyBorder="1" applyAlignment="1">
      <alignment vertical="center"/>
    </xf>
    <xf numFmtId="4" fontId="32" fillId="0" borderId="57" xfId="0" applyNumberFormat="1" applyFont="1" applyBorder="1" applyAlignment="1">
      <alignment vertical="center"/>
    </xf>
    <xf numFmtId="4" fontId="32" fillId="0" borderId="47" xfId="0" applyNumberFormat="1" applyFont="1" applyBorder="1" applyAlignment="1">
      <alignment vertical="center"/>
    </xf>
    <xf numFmtId="4" fontId="32" fillId="0" borderId="48" xfId="0" applyNumberFormat="1" applyFont="1" applyBorder="1" applyAlignment="1">
      <alignment vertical="center"/>
    </xf>
    <xf numFmtId="4" fontId="32" fillId="0" borderId="63" xfId="0" applyNumberFormat="1" applyFont="1" applyBorder="1" applyAlignment="1">
      <alignment vertical="center"/>
    </xf>
    <xf numFmtId="4" fontId="32" fillId="0" borderId="79" xfId="0" applyNumberFormat="1" applyFont="1" applyBorder="1" applyAlignment="1">
      <alignment vertical="center"/>
    </xf>
    <xf numFmtId="4" fontId="32" fillId="0" borderId="49" xfId="0" applyNumberFormat="1" applyFont="1" applyFill="1" applyBorder="1" applyAlignment="1">
      <alignment vertical="center"/>
    </xf>
    <xf numFmtId="4" fontId="32" fillId="0" borderId="80" xfId="0" applyNumberFormat="1" applyFont="1" applyBorder="1" applyAlignment="1">
      <alignment vertical="center"/>
    </xf>
    <xf numFmtId="4" fontId="33" fillId="0" borderId="63" xfId="0" applyNumberFormat="1" applyFont="1" applyBorder="1" applyAlignment="1">
      <alignment vertical="center"/>
    </xf>
    <xf numFmtId="4" fontId="33" fillId="0" borderId="79" xfId="0" applyNumberFormat="1" applyFont="1" applyBorder="1" applyAlignment="1">
      <alignment vertical="center"/>
    </xf>
    <xf numFmtId="3" fontId="33" fillId="0" borderId="49" xfId="0" applyNumberFormat="1" applyFont="1" applyFill="1" applyBorder="1" applyAlignment="1">
      <alignment vertical="center"/>
    </xf>
    <xf numFmtId="4" fontId="33" fillId="0" borderId="81" xfId="0" applyNumberFormat="1" applyFont="1" applyBorder="1" applyAlignment="1">
      <alignment vertical="center"/>
    </xf>
    <xf numFmtId="4" fontId="33" fillId="0" borderId="82" xfId="0" applyNumberFormat="1" applyFont="1" applyBorder="1" applyAlignment="1">
      <alignment vertical="center"/>
    </xf>
    <xf numFmtId="4" fontId="32" fillId="0" borderId="83" xfId="0" applyNumberFormat="1" applyFont="1" applyBorder="1" applyAlignment="1">
      <alignment vertical="center"/>
    </xf>
    <xf numFmtId="4" fontId="32" fillId="5" borderId="84" xfId="0" applyNumberFormat="1" applyFont="1" applyFill="1" applyBorder="1" applyAlignment="1">
      <alignment vertical="center"/>
    </xf>
    <xf numFmtId="4" fontId="32" fillId="5" borderId="45" xfId="0" applyNumberFormat="1" applyFont="1" applyFill="1" applyBorder="1" applyAlignment="1">
      <alignment vertical="center"/>
    </xf>
    <xf numFmtId="4" fontId="22" fillId="5" borderId="5" xfId="0" applyNumberFormat="1" applyFont="1" applyFill="1" applyBorder="1" applyAlignment="1">
      <alignment horizontal="center" vertical="center"/>
    </xf>
    <xf numFmtId="4" fontId="32" fillId="0" borderId="60" xfId="0" applyNumberFormat="1" applyFont="1" applyBorder="1" applyAlignment="1">
      <alignment vertical="center"/>
    </xf>
    <xf numFmtId="4" fontId="22" fillId="0" borderId="45" xfId="0" applyNumberFormat="1" applyFont="1" applyFill="1" applyBorder="1" applyAlignment="1">
      <alignment horizontal="left" vertical="center" wrapText="1"/>
    </xf>
    <xf numFmtId="4" fontId="32" fillId="0" borderId="58" xfId="0" applyNumberFormat="1" applyFont="1" applyFill="1" applyBorder="1" applyAlignment="1">
      <alignment vertical="center"/>
    </xf>
    <xf numFmtId="4" fontId="32" fillId="0" borderId="85" xfId="0" applyNumberFormat="1" applyFont="1" applyBorder="1" applyAlignment="1">
      <alignment vertical="center"/>
    </xf>
    <xf numFmtId="4" fontId="32" fillId="0" borderId="58" xfId="0" applyNumberFormat="1" applyFont="1" applyBorder="1" applyAlignment="1">
      <alignment vertical="center"/>
    </xf>
    <xf numFmtId="4" fontId="32" fillId="0" borderId="62" xfId="0" applyNumberFormat="1" applyFont="1" applyBorder="1" applyAlignment="1">
      <alignment vertical="center"/>
    </xf>
    <xf numFmtId="4" fontId="32" fillId="5" borderId="83" xfId="0" applyNumberFormat="1" applyFont="1" applyFill="1" applyBorder="1" applyAlignment="1">
      <alignment vertical="center"/>
    </xf>
    <xf numFmtId="4" fontId="32" fillId="5" borderId="4" xfId="0" applyNumberFormat="1" applyFont="1" applyFill="1" applyBorder="1" applyAlignment="1">
      <alignment vertical="center"/>
    </xf>
    <xf numFmtId="4" fontId="32" fillId="5" borderId="5" xfId="0" applyNumberFormat="1" applyFont="1" applyFill="1" applyBorder="1" applyAlignment="1">
      <alignment vertical="center"/>
    </xf>
    <xf numFmtId="4" fontId="19" fillId="0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4" fontId="33" fillId="0" borderId="0" xfId="0" applyNumberFormat="1" applyFont="1" applyFill="1" applyBorder="1" applyAlignment="1" applyProtection="1">
      <alignment vertical="center"/>
      <protection locked="0"/>
    </xf>
    <xf numFmtId="4" fontId="28" fillId="0" borderId="0" xfId="0" applyNumberFormat="1" applyFont="1" applyFill="1" applyBorder="1" applyAlignment="1" applyProtection="1">
      <alignment vertical="center"/>
      <protection locked="0"/>
    </xf>
    <xf numFmtId="4" fontId="22" fillId="2" borderId="6" xfId="0" applyNumberFormat="1" applyFont="1" applyFill="1" applyBorder="1" applyAlignment="1" applyProtection="1">
      <alignment horizontal="center" vertical="center"/>
      <protection locked="0"/>
    </xf>
    <xf numFmtId="4" fontId="22" fillId="2" borderId="86" xfId="0" applyNumberFormat="1" applyFont="1" applyFill="1" applyBorder="1" applyAlignment="1" applyProtection="1">
      <alignment horizontal="center" vertical="center"/>
      <protection locked="0"/>
    </xf>
    <xf numFmtId="4" fontId="22" fillId="2" borderId="87" xfId="0" applyNumberFormat="1" applyFont="1" applyFill="1" applyBorder="1" applyAlignment="1" applyProtection="1">
      <alignment horizontal="center" vertical="center"/>
      <protection locked="0"/>
    </xf>
    <xf numFmtId="4" fontId="32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32" fillId="2" borderId="3" xfId="0" applyNumberFormat="1" applyFont="1" applyFill="1" applyBorder="1" applyAlignment="1" applyProtection="1">
      <alignment horizontal="center" vertical="center"/>
      <protection locked="0"/>
    </xf>
    <xf numFmtId="4" fontId="32" fillId="2" borderId="4" xfId="0" applyNumberFormat="1" applyFont="1" applyFill="1" applyBorder="1" applyAlignment="1" applyProtection="1">
      <alignment horizontal="center" vertical="center"/>
      <protection locked="0"/>
    </xf>
    <xf numFmtId="4" fontId="32" fillId="2" borderId="5" xfId="0" applyNumberFormat="1" applyFont="1" applyFill="1" applyBorder="1" applyAlignment="1" applyProtection="1">
      <alignment horizontal="center" vertical="center"/>
      <protection locked="0"/>
    </xf>
    <xf numFmtId="4" fontId="22" fillId="5" borderId="29" xfId="0" applyNumberFormat="1" applyFont="1" applyFill="1" applyBorder="1" applyAlignment="1" applyProtection="1">
      <alignment horizontal="center" vertical="center" wrapText="1"/>
      <protection locked="0"/>
    </xf>
    <xf numFmtId="4" fontId="22" fillId="2" borderId="88" xfId="0" applyNumberFormat="1" applyFont="1" applyFill="1" applyBorder="1" applyAlignment="1" applyProtection="1">
      <alignment horizontal="center" vertical="center"/>
      <protection locked="0"/>
    </xf>
    <xf numFmtId="4" fontId="22" fillId="2" borderId="1" xfId="0" applyNumberFormat="1" applyFont="1" applyFill="1" applyBorder="1" applyAlignment="1" applyProtection="1">
      <alignment horizontal="center" vertical="center"/>
      <protection locked="0"/>
    </xf>
    <xf numFmtId="4" fontId="22" fillId="2" borderId="2" xfId="0" applyNumberFormat="1" applyFont="1" applyFill="1" applyBorder="1" applyAlignment="1" applyProtection="1">
      <alignment horizontal="center" vertical="center"/>
      <protection locked="0"/>
    </xf>
    <xf numFmtId="4" fontId="32" fillId="2" borderId="64" xfId="0" applyNumberFormat="1" applyFont="1" applyFill="1" applyBorder="1" applyAlignment="1" applyProtection="1">
      <alignment horizontal="center" vertical="center" wrapText="1"/>
      <protection locked="0"/>
    </xf>
    <xf numFmtId="4" fontId="33" fillId="5" borderId="86" xfId="0" applyNumberFormat="1" applyFont="1" applyFill="1" applyBorder="1" applyAlignment="1" applyProtection="1">
      <alignment horizontal="center" vertical="center" wrapText="1"/>
      <protection locked="0"/>
    </xf>
    <xf numFmtId="4" fontId="33" fillId="5" borderId="29" xfId="0" applyNumberFormat="1" applyFont="1" applyFill="1" applyBorder="1" applyAlignment="1" applyProtection="1">
      <alignment horizontal="center" vertical="center" wrapText="1"/>
      <protection locked="0"/>
    </xf>
    <xf numFmtId="4" fontId="22" fillId="5" borderId="32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47" xfId="0" applyNumberFormat="1" applyFont="1" applyFill="1" applyBorder="1" applyAlignment="1" applyProtection="1">
      <alignment vertical="center"/>
      <protection locked="0"/>
    </xf>
    <xf numFmtId="4" fontId="21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21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21" fillId="0" borderId="48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/>
      <protection locked="0"/>
    </xf>
    <xf numFmtId="4" fontId="33" fillId="0" borderId="47" xfId="0" applyNumberFormat="1" applyFont="1" applyFill="1" applyBorder="1" applyAlignment="1" applyProtection="1">
      <alignment vertical="center"/>
      <protection locked="0"/>
    </xf>
    <xf numFmtId="4" fontId="32" fillId="0" borderId="47" xfId="0" applyNumberFormat="1" applyFont="1" applyFill="1" applyBorder="1" applyAlignment="1" applyProtection="1">
      <alignment vertical="center"/>
      <protection locked="0"/>
    </xf>
    <xf numFmtId="49" fontId="32" fillId="0" borderId="58" xfId="0" applyNumberFormat="1" applyFont="1" applyFill="1" applyBorder="1" applyAlignment="1" applyProtection="1">
      <alignment vertical="center"/>
      <protection locked="0"/>
    </xf>
    <xf numFmtId="4" fontId="21" fillId="0" borderId="89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80" xfId="0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left" vertical="center" wrapText="1"/>
    </xf>
    <xf numFmtId="4" fontId="32" fillId="0" borderId="90" xfId="0" applyNumberFormat="1" applyFont="1" applyFill="1" applyBorder="1" applyAlignment="1" applyProtection="1">
      <alignment vertical="center"/>
      <protection locked="0"/>
    </xf>
    <xf numFmtId="4" fontId="32" fillId="0" borderId="58" xfId="0" applyNumberFormat="1" applyFont="1" applyFill="1" applyBorder="1" applyAlignment="1" applyProtection="1">
      <alignment vertical="center"/>
      <protection locked="0"/>
    </xf>
    <xf numFmtId="4" fontId="33" fillId="0" borderId="32" xfId="0" applyNumberFormat="1" applyFont="1" applyFill="1" applyBorder="1" applyAlignment="1" applyProtection="1">
      <alignment vertical="center"/>
      <protection locked="0"/>
    </xf>
    <xf numFmtId="49" fontId="33" fillId="0" borderId="58" xfId="0" applyNumberFormat="1" applyFont="1" applyFill="1" applyBorder="1" applyAlignment="1" applyProtection="1">
      <alignment vertical="center"/>
      <protection locked="0"/>
    </xf>
    <xf numFmtId="4" fontId="21" fillId="0" borderId="90" xfId="0" applyNumberFormat="1" applyFont="1" applyFill="1" applyBorder="1" applyAlignment="1" applyProtection="1">
      <alignment horizontal="left" vertical="center" wrapText="1"/>
      <protection locked="0"/>
    </xf>
    <xf numFmtId="4" fontId="21" fillId="0" borderId="85" xfId="0" applyNumberFormat="1" applyFont="1" applyFill="1" applyBorder="1" applyAlignment="1" applyProtection="1">
      <alignment horizontal="left" vertical="center" wrapText="1"/>
      <protection locked="0"/>
    </xf>
    <xf numFmtId="4" fontId="21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89" xfId="0" applyNumberFormat="1" applyFont="1" applyFill="1" applyBorder="1" applyAlignment="1" applyProtection="1">
      <alignment vertical="center"/>
    </xf>
    <xf numFmtId="4" fontId="33" fillId="0" borderId="49" xfId="0" applyNumberFormat="1" applyFont="1" applyFill="1" applyBorder="1" applyAlignment="1" applyProtection="1">
      <alignment vertical="center"/>
      <protection locked="0"/>
    </xf>
    <xf numFmtId="4" fontId="32" fillId="0" borderId="49" xfId="0" applyNumberFormat="1" applyFont="1" applyFill="1" applyBorder="1" applyAlignment="1" applyProtection="1">
      <alignment vertical="center"/>
      <protection locked="0"/>
    </xf>
    <xf numFmtId="4" fontId="33" fillId="0" borderId="89" xfId="0" applyNumberFormat="1" applyFont="1" applyFill="1" applyBorder="1" applyAlignment="1" applyProtection="1">
      <alignment vertical="center"/>
    </xf>
    <xf numFmtId="49" fontId="33" fillId="0" borderId="49" xfId="0" applyNumberFormat="1" applyFont="1" applyFill="1" applyBorder="1" applyAlignment="1" applyProtection="1">
      <alignment vertical="center"/>
      <protection locked="0"/>
    </xf>
    <xf numFmtId="44" fontId="32" fillId="2" borderId="3" xfId="1" applyFont="1" applyFill="1" applyBorder="1" applyAlignment="1" applyProtection="1">
      <alignment horizontal="left" vertical="center" wrapText="1"/>
      <protection locked="0"/>
    </xf>
    <xf numFmtId="44" fontId="32" fillId="2" borderId="4" xfId="1" applyFont="1" applyFill="1" applyBorder="1" applyAlignment="1" applyProtection="1">
      <alignment horizontal="left" vertical="center" wrapText="1"/>
      <protection locked="0"/>
    </xf>
    <xf numFmtId="44" fontId="32" fillId="2" borderId="5" xfId="1" applyFont="1" applyFill="1" applyBorder="1" applyAlignment="1" applyProtection="1">
      <alignment horizontal="left" vertical="center" wrapText="1"/>
      <protection locked="0"/>
    </xf>
    <xf numFmtId="4" fontId="32" fillId="2" borderId="3" xfId="0" applyNumberFormat="1" applyFont="1" applyFill="1" applyBorder="1" applyAlignment="1" applyProtection="1">
      <alignment vertical="center"/>
      <protection locked="0"/>
    </xf>
    <xf numFmtId="4" fontId="32" fillId="2" borderId="45" xfId="0" applyNumberFormat="1" applyFont="1" applyFill="1" applyBorder="1" applyAlignment="1" applyProtection="1">
      <alignment vertical="center"/>
      <protection locked="0"/>
    </xf>
    <xf numFmtId="0" fontId="35" fillId="0" borderId="0" xfId="3" applyFont="1"/>
    <xf numFmtId="4" fontId="27" fillId="0" borderId="0" xfId="0" applyNumberFormat="1" applyFont="1" applyAlignment="1" applyProtection="1">
      <alignment horizontal="left" vertical="center"/>
      <protection locked="0"/>
    </xf>
    <xf numFmtId="0" fontId="33" fillId="0" borderId="0" xfId="0" applyNumberFormat="1" applyFont="1" applyAlignment="1" applyProtection="1">
      <alignment horizontal="center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4" fontId="22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32" fillId="2" borderId="45" xfId="0" applyNumberFormat="1" applyFont="1" applyFill="1" applyBorder="1" applyAlignment="1" applyProtection="1">
      <alignment horizontal="center" vertical="center" wrapText="1"/>
      <protection locked="0"/>
    </xf>
    <xf numFmtId="4" fontId="22" fillId="5" borderId="29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56" xfId="0" applyNumberFormat="1" applyFont="1" applyFill="1" applyBorder="1" applyAlignment="1" applyProtection="1">
      <alignment vertical="center" wrapText="1"/>
      <protection locked="0"/>
    </xf>
    <xf numFmtId="0" fontId="0" fillId="0" borderId="91" xfId="0" applyBorder="1" applyAlignment="1">
      <alignment vertical="center"/>
    </xf>
    <xf numFmtId="4" fontId="33" fillId="0" borderId="7" xfId="0" applyNumberFormat="1" applyFont="1" applyBorder="1" applyAlignment="1" applyProtection="1">
      <alignment horizontal="right" vertical="center" wrapText="1"/>
      <protection locked="0"/>
    </xf>
    <xf numFmtId="4" fontId="32" fillId="0" borderId="92" xfId="0" applyNumberFormat="1" applyFont="1" applyFill="1" applyBorder="1" applyAlignment="1" applyProtection="1">
      <alignment horizontal="right" vertical="center" wrapText="1"/>
    </xf>
    <xf numFmtId="4" fontId="22" fillId="0" borderId="89" xfId="0" applyNumberFormat="1" applyFont="1" applyFill="1" applyBorder="1" applyAlignment="1" applyProtection="1">
      <alignment vertical="center" wrapText="1"/>
      <protection locked="0"/>
    </xf>
    <xf numFmtId="0" fontId="0" fillId="0" borderId="59" xfId="0" applyBorder="1" applyAlignment="1">
      <alignment vertical="center"/>
    </xf>
    <xf numFmtId="4" fontId="33" fillId="0" borderId="12" xfId="0" applyNumberFormat="1" applyFont="1" applyBorder="1" applyAlignment="1" applyProtection="1">
      <alignment horizontal="right" vertical="center" wrapText="1"/>
      <protection locked="0"/>
    </xf>
    <xf numFmtId="4" fontId="32" fillId="0" borderId="93" xfId="0" applyNumberFormat="1" applyFont="1" applyFill="1" applyBorder="1" applyAlignment="1" applyProtection="1">
      <alignment horizontal="right" vertical="center" wrapText="1"/>
    </xf>
    <xf numFmtId="4" fontId="32" fillId="0" borderId="89" xfId="0" applyNumberFormat="1" applyFont="1" applyFill="1" applyBorder="1" applyAlignment="1" applyProtection="1">
      <alignment vertical="center" wrapText="1"/>
      <protection locked="0"/>
    </xf>
    <xf numFmtId="4" fontId="32" fillId="0" borderId="94" xfId="0" applyNumberFormat="1" applyFont="1" applyFill="1" applyBorder="1" applyAlignment="1" applyProtection="1">
      <alignment vertical="center" wrapText="1"/>
      <protection locked="0"/>
    </xf>
    <xf numFmtId="0" fontId="0" fillId="0" borderId="95" xfId="0" applyBorder="1" applyAlignment="1">
      <alignment vertical="center"/>
    </xf>
    <xf numFmtId="4" fontId="33" fillId="0" borderId="69" xfId="0" applyNumberFormat="1" applyFont="1" applyBorder="1" applyAlignment="1" applyProtection="1">
      <alignment horizontal="right" vertical="center" wrapText="1"/>
      <protection locked="0"/>
    </xf>
    <xf numFmtId="4" fontId="32" fillId="0" borderId="96" xfId="0" applyNumberFormat="1" applyFont="1" applyFill="1" applyBorder="1" applyAlignment="1" applyProtection="1">
      <alignment horizontal="right" vertical="center" wrapText="1"/>
    </xf>
    <xf numFmtId="4" fontId="32" fillId="2" borderId="56" xfId="0" applyNumberFormat="1" applyFont="1" applyFill="1" applyBorder="1" applyAlignment="1" applyProtection="1">
      <alignment vertical="center" wrapText="1"/>
      <protection locked="0"/>
    </xf>
    <xf numFmtId="4" fontId="33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32" fillId="2" borderId="97" xfId="0" applyNumberFormat="1" applyFont="1" applyFill="1" applyBorder="1" applyAlignment="1" applyProtection="1">
      <alignment horizontal="right" vertical="center" wrapText="1"/>
    </xf>
    <xf numFmtId="4" fontId="37" fillId="0" borderId="89" xfId="0" applyNumberFormat="1" applyFont="1" applyFill="1" applyBorder="1" applyAlignment="1" applyProtection="1">
      <alignment horizontal="left" vertical="center" wrapText="1"/>
      <protection locked="0"/>
    </xf>
    <xf numFmtId="164" fontId="37" fillId="0" borderId="12" xfId="0" applyNumberFormat="1" applyFont="1" applyBorder="1" applyAlignment="1" applyProtection="1">
      <alignment horizontal="right" vertical="center" wrapText="1"/>
      <protection locked="0"/>
    </xf>
    <xf numFmtId="4" fontId="37" fillId="0" borderId="12" xfId="0" applyNumberFormat="1" applyFont="1" applyBorder="1" applyAlignment="1" applyProtection="1">
      <alignment horizontal="right" vertical="center" wrapText="1"/>
      <protection locked="0"/>
    </xf>
    <xf numFmtId="4" fontId="37" fillId="0" borderId="89" xfId="0" applyNumberFormat="1" applyFont="1" applyFill="1" applyBorder="1" applyAlignment="1">
      <alignment horizontal="left" vertical="center" wrapText="1"/>
    </xf>
    <xf numFmtId="4" fontId="37" fillId="0" borderId="89" xfId="0" applyNumberFormat="1" applyFont="1" applyFill="1" applyBorder="1" applyAlignment="1" applyProtection="1">
      <alignment vertical="center" wrapText="1"/>
      <protection locked="0"/>
    </xf>
    <xf numFmtId="4" fontId="37" fillId="0" borderId="89" xfId="0" applyNumberFormat="1" applyFont="1" applyFill="1" applyBorder="1" applyAlignment="1">
      <alignment horizontal="left" vertical="center"/>
    </xf>
    <xf numFmtId="4" fontId="38" fillId="0" borderId="94" xfId="0" applyNumberFormat="1" applyFont="1" applyFill="1" applyBorder="1" applyAlignment="1" applyProtection="1">
      <alignment vertical="center" wrapText="1"/>
      <protection locked="0"/>
    </xf>
    <xf numFmtId="164" fontId="37" fillId="0" borderId="69" xfId="0" applyNumberFormat="1" applyFont="1" applyBorder="1" applyAlignment="1" applyProtection="1">
      <alignment horizontal="right" vertical="center" wrapText="1"/>
      <protection locked="0"/>
    </xf>
    <xf numFmtId="4" fontId="32" fillId="0" borderId="74" xfId="0" applyNumberFormat="1" applyFont="1" applyFill="1" applyBorder="1" applyAlignment="1" applyProtection="1">
      <alignment horizontal="right" vertical="center" wrapText="1"/>
    </xf>
    <xf numFmtId="4" fontId="32" fillId="2" borderId="3" xfId="0" applyNumberFormat="1" applyFont="1" applyFill="1" applyBorder="1" applyAlignment="1" applyProtection="1">
      <alignment vertical="center" wrapText="1"/>
      <protection locked="0"/>
    </xf>
    <xf numFmtId="0" fontId="0" fillId="0" borderId="98" xfId="0" applyBorder="1" applyAlignment="1">
      <alignment vertical="center"/>
    </xf>
    <xf numFmtId="4" fontId="32" fillId="5" borderId="67" xfId="0" applyNumberFormat="1" applyFont="1" applyFill="1" applyBorder="1" applyAlignment="1" applyProtection="1">
      <alignment horizontal="right" vertical="center" wrapText="1"/>
    </xf>
    <xf numFmtId="0" fontId="36" fillId="0" borderId="0" xfId="0" applyNumberFormat="1" applyFont="1" applyAlignment="1" applyProtection="1">
      <alignment horizontal="left" vertical="center" wrapText="1"/>
      <protection locked="0"/>
    </xf>
    <xf numFmtId="0" fontId="23" fillId="0" borderId="0" xfId="0" applyFont="1"/>
    <xf numFmtId="4" fontId="39" fillId="0" borderId="0" xfId="0" applyNumberFormat="1" applyFont="1" applyAlignment="1">
      <alignment horizontal="center" vertical="center" wrapText="1"/>
    </xf>
    <xf numFmtId="4" fontId="32" fillId="5" borderId="5" xfId="0" applyNumberFormat="1" applyFont="1" applyFill="1" applyBorder="1" applyAlignment="1" applyProtection="1">
      <alignment vertical="center" wrapText="1"/>
      <protection locked="0"/>
    </xf>
    <xf numFmtId="4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2" fillId="5" borderId="45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Border="1" applyAlignment="1" applyProtection="1">
      <alignment vertical="center" wrapText="1"/>
      <protection locked="0"/>
    </xf>
    <xf numFmtId="4" fontId="33" fillId="0" borderId="48" xfId="0" applyNumberFormat="1" applyFont="1" applyBorder="1" applyAlignment="1" applyProtection="1">
      <alignment vertical="center" wrapText="1"/>
      <protection locked="0"/>
    </xf>
    <xf numFmtId="4" fontId="33" fillId="0" borderId="85" xfId="0" applyNumberFormat="1" applyFont="1" applyBorder="1" applyAlignment="1" applyProtection="1">
      <alignment horizontal="right" vertical="center" wrapText="1"/>
      <protection locked="0"/>
    </xf>
    <xf numFmtId="4" fontId="33" fillId="0" borderId="58" xfId="0" applyNumberFormat="1" applyFont="1" applyBorder="1" applyAlignment="1" applyProtection="1">
      <alignment horizontal="right" vertical="center" wrapText="1"/>
      <protection locked="0"/>
    </xf>
    <xf numFmtId="4" fontId="33" fillId="0" borderId="89" xfId="0" applyNumberFormat="1" applyFont="1" applyBorder="1" applyAlignment="1" applyProtection="1">
      <alignment vertical="center" wrapText="1"/>
      <protection locked="0"/>
    </xf>
    <xf numFmtId="4" fontId="33" fillId="0" borderId="50" xfId="0" applyNumberFormat="1" applyFont="1" applyBorder="1" applyAlignment="1" applyProtection="1">
      <alignment vertical="center" wrapText="1"/>
      <protection locked="0"/>
    </xf>
    <xf numFmtId="4" fontId="33" fillId="0" borderId="80" xfId="0" applyNumberFormat="1" applyFont="1" applyBorder="1" applyAlignment="1" applyProtection="1">
      <alignment horizontal="right" vertical="center" wrapText="1"/>
      <protection locked="0"/>
    </xf>
    <xf numFmtId="4" fontId="33" fillId="0" borderId="49" xfId="0" applyNumberFormat="1" applyFont="1" applyBorder="1" applyAlignment="1" applyProtection="1">
      <alignment horizontal="right" vertical="center" wrapText="1"/>
      <protection locked="0"/>
    </xf>
    <xf numFmtId="4" fontId="33" fillId="0" borderId="94" xfId="0" applyNumberFormat="1" applyFont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vertical="center" wrapText="1"/>
      <protection locked="0"/>
    </xf>
    <xf numFmtId="4" fontId="22" fillId="5" borderId="4" xfId="0" applyNumberFormat="1" applyFont="1" applyFill="1" applyBorder="1" applyAlignment="1" applyProtection="1">
      <alignment horizontal="right" vertical="center" wrapText="1"/>
    </xf>
    <xf numFmtId="4" fontId="22" fillId="5" borderId="45" xfId="0" applyNumberFormat="1" applyFont="1" applyFill="1" applyBorder="1" applyAlignment="1" applyProtection="1">
      <alignment horizontal="right" vertical="center" wrapText="1"/>
    </xf>
    <xf numFmtId="4" fontId="32" fillId="5" borderId="4" xfId="0" applyNumberFormat="1" applyFont="1" applyFill="1" applyBorder="1" applyAlignment="1" applyProtection="1">
      <alignment horizontal="right" vertical="center" wrapText="1"/>
    </xf>
    <xf numFmtId="4" fontId="32" fillId="2" borderId="45" xfId="0" applyNumberFormat="1" applyFont="1" applyFill="1" applyBorder="1" applyAlignment="1" applyProtection="1">
      <alignment horizontal="right" vertical="center" wrapText="1"/>
    </xf>
    <xf numFmtId="4" fontId="32" fillId="5" borderId="5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4" fontId="32" fillId="5" borderId="3" xfId="0" applyNumberFormat="1" applyFont="1" applyFill="1" applyBorder="1" applyAlignment="1">
      <alignment horizontal="center" vertical="center" wrapText="1"/>
    </xf>
    <xf numFmtId="4" fontId="32" fillId="5" borderId="5" xfId="0" applyNumberFormat="1" applyFont="1" applyFill="1" applyBorder="1" applyAlignment="1">
      <alignment horizontal="center" vertical="center" wrapText="1"/>
    </xf>
    <xf numFmtId="4" fontId="22" fillId="5" borderId="45" xfId="0" applyNumberFormat="1" applyFont="1" applyFill="1" applyBorder="1" applyAlignment="1">
      <alignment horizontal="center" vertical="center" wrapText="1"/>
    </xf>
    <xf numFmtId="4" fontId="33" fillId="0" borderId="56" xfId="0" applyNumberFormat="1" applyFont="1" applyFill="1" applyBorder="1" applyAlignment="1">
      <alignment horizontal="left" vertical="center" wrapText="1"/>
    </xf>
    <xf numFmtId="4" fontId="33" fillId="0" borderId="48" xfId="0" applyNumberFormat="1" applyFont="1" applyFill="1" applyBorder="1" applyAlignment="1">
      <alignment horizontal="left" vertical="center" wrapText="1"/>
    </xf>
    <xf numFmtId="4" fontId="33" fillId="0" borderId="57" xfId="0" applyNumberFormat="1" applyFont="1" applyFill="1" applyBorder="1" applyAlignment="1">
      <alignment horizontal="right" vertical="center" wrapText="1"/>
    </xf>
    <xf numFmtId="4" fontId="33" fillId="0" borderId="47" xfId="0" applyNumberFormat="1" applyFont="1" applyFill="1" applyBorder="1" applyAlignment="1">
      <alignment horizontal="right" vertical="center" wrapText="1"/>
    </xf>
    <xf numFmtId="4" fontId="33" fillId="0" borderId="94" xfId="0" applyNumberFormat="1" applyFont="1" applyFill="1" applyBorder="1" applyAlignment="1">
      <alignment horizontal="left" vertical="center" wrapText="1"/>
    </xf>
    <xf numFmtId="4" fontId="33" fillId="0" borderId="54" xfId="0" applyNumberFormat="1" applyFont="1" applyFill="1" applyBorder="1" applyAlignment="1">
      <alignment horizontal="left" vertical="center" wrapText="1"/>
    </xf>
    <xf numFmtId="4" fontId="33" fillId="0" borderId="54" xfId="0" applyNumberFormat="1" applyFont="1" applyFill="1" applyBorder="1" applyAlignment="1">
      <alignment horizontal="right" vertical="center" wrapText="1"/>
    </xf>
    <xf numFmtId="4" fontId="33" fillId="0" borderId="58" xfId="0" applyNumberFormat="1" applyFont="1" applyFill="1" applyBorder="1" applyAlignment="1">
      <alignment horizontal="right" vertical="center" wrapText="1"/>
    </xf>
    <xf numFmtId="4" fontId="32" fillId="2" borderId="3" xfId="0" applyNumberFormat="1" applyFont="1" applyFill="1" applyBorder="1" applyAlignment="1">
      <alignment horizontal="left" vertical="center" wrapText="1"/>
    </xf>
    <xf numFmtId="4" fontId="32" fillId="5" borderId="5" xfId="0" applyNumberFormat="1" applyFont="1" applyFill="1" applyBorder="1" applyAlignment="1">
      <alignment horizontal="left" vertical="center" wrapText="1"/>
    </xf>
    <xf numFmtId="4" fontId="32" fillId="5" borderId="1" xfId="0" applyNumberFormat="1" applyFont="1" applyFill="1" applyBorder="1" applyAlignment="1">
      <alignment horizontal="right" vertical="center" wrapText="1"/>
    </xf>
    <xf numFmtId="4" fontId="32" fillId="5" borderId="45" xfId="0" applyNumberFormat="1" applyFont="1" applyFill="1" applyBorder="1" applyAlignment="1">
      <alignment horizontal="right" vertical="center" wrapText="1"/>
    </xf>
    <xf numFmtId="4" fontId="27" fillId="0" borderId="0" xfId="0" applyNumberFormat="1" applyFont="1" applyFill="1" applyBorder="1" applyAlignment="1">
      <alignment horizontal="left" vertical="center" wrapText="1"/>
    </xf>
    <xf numFmtId="4" fontId="28" fillId="0" borderId="0" xfId="0" applyNumberFormat="1" applyFont="1" applyFill="1" applyBorder="1" applyAlignment="1">
      <alignment vertical="center"/>
    </xf>
    <xf numFmtId="4" fontId="40" fillId="0" borderId="0" xfId="0" applyNumberFormat="1" applyFont="1" applyFill="1" applyBorder="1" applyAlignment="1">
      <alignment vertical="center"/>
    </xf>
    <xf numFmtId="4" fontId="32" fillId="5" borderId="45" xfId="0" applyNumberFormat="1" applyFont="1" applyFill="1" applyBorder="1" applyAlignment="1">
      <alignment horizontal="center" vertical="center"/>
    </xf>
    <xf numFmtId="4" fontId="22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4" fontId="32" fillId="5" borderId="64" xfId="0" applyNumberFormat="1" applyFont="1" applyFill="1" applyBorder="1" applyAlignment="1">
      <alignment horizontal="center" vertical="center"/>
    </xf>
    <xf numFmtId="4" fontId="22" fillId="2" borderId="45" xfId="0" applyNumberFormat="1" applyFont="1" applyFill="1" applyBorder="1" applyAlignment="1">
      <alignment horizontal="center" vertical="center" wrapText="1"/>
    </xf>
    <xf numFmtId="4" fontId="32" fillId="2" borderId="45" xfId="0" applyNumberFormat="1" applyFont="1" applyFill="1" applyBorder="1" applyAlignment="1">
      <alignment horizontal="center" vertical="center" wrapText="1"/>
    </xf>
    <xf numFmtId="4" fontId="32" fillId="2" borderId="4" xfId="0" applyNumberFormat="1" applyFont="1" applyFill="1" applyBorder="1" applyAlignment="1">
      <alignment horizontal="center" vertical="center" wrapText="1"/>
    </xf>
    <xf numFmtId="4" fontId="22" fillId="2" borderId="64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3" fillId="0" borderId="49" xfId="0" applyNumberFormat="1" applyFont="1" applyFill="1" applyBorder="1" applyAlignment="1">
      <alignment horizontal="left" vertical="center" wrapText="1"/>
    </xf>
    <xf numFmtId="4" fontId="33" fillId="0" borderId="58" xfId="0" applyNumberFormat="1" applyFont="1" applyFill="1" applyBorder="1" applyAlignment="1">
      <alignment vertical="center"/>
    </xf>
    <xf numFmtId="4" fontId="33" fillId="0" borderId="85" xfId="0" applyNumberFormat="1" applyFont="1" applyFill="1" applyBorder="1" applyAlignment="1">
      <alignment vertical="center"/>
    </xf>
    <xf numFmtId="4" fontId="33" fillId="0" borderId="49" xfId="0" applyNumberFormat="1" applyFont="1" applyFill="1" applyBorder="1" applyAlignment="1">
      <alignment vertical="center"/>
    </xf>
    <xf numFmtId="4" fontId="33" fillId="0" borderId="80" xfId="0" applyNumberFormat="1" applyFont="1" applyFill="1" applyBorder="1" applyAlignment="1">
      <alignment vertical="center"/>
    </xf>
    <xf numFmtId="4" fontId="37" fillId="0" borderId="89" xfId="0" applyNumberFormat="1" applyFont="1" applyFill="1" applyBorder="1" applyAlignment="1">
      <alignment horizontal="left" vertical="center" wrapText="1"/>
    </xf>
    <xf numFmtId="4" fontId="37" fillId="0" borderId="55" xfId="0" applyNumberFormat="1" applyFont="1" applyFill="1" applyBorder="1" applyAlignment="1">
      <alignment horizontal="left" vertical="center" wrapText="1"/>
    </xf>
    <xf numFmtId="4" fontId="33" fillId="0" borderId="32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vertical="center"/>
    </xf>
    <xf numFmtId="4" fontId="32" fillId="5" borderId="3" xfId="0" applyNumberFormat="1" applyFont="1" applyFill="1" applyBorder="1" applyAlignment="1">
      <alignment horizontal="left" vertical="center"/>
    </xf>
    <xf numFmtId="4" fontId="32" fillId="5" borderId="3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28" fillId="0" borderId="0" xfId="0" applyNumberFormat="1" applyFont="1" applyAlignment="1">
      <alignment horizontal="justify" vertical="center"/>
    </xf>
    <xf numFmtId="4" fontId="33" fillId="0" borderId="0" xfId="0" applyNumberFormat="1" applyFont="1" applyAlignment="1">
      <alignment vertical="center"/>
    </xf>
    <xf numFmtId="0" fontId="41" fillId="0" borderId="0" xfId="2" applyFont="1" applyBorder="1" applyAlignment="1"/>
    <xf numFmtId="4" fontId="32" fillId="0" borderId="56" xfId="0" applyNumberFormat="1" applyFont="1" applyBorder="1" applyAlignment="1" applyProtection="1">
      <alignment horizontal="justify" vertical="center"/>
      <protection locked="0"/>
    </xf>
    <xf numFmtId="4" fontId="32" fillId="0" borderId="48" xfId="0" applyNumberFormat="1" applyFont="1" applyBorder="1" applyAlignment="1" applyProtection="1">
      <alignment horizontal="justify" vertical="center"/>
      <protection locked="0"/>
    </xf>
    <xf numFmtId="4" fontId="33" fillId="0" borderId="57" xfId="0" applyNumberFormat="1" applyFont="1" applyBorder="1" applyAlignment="1" applyProtection="1">
      <alignment horizontal="right" vertical="center"/>
      <protection locked="0"/>
    </xf>
    <xf numFmtId="4" fontId="33" fillId="0" borderId="47" xfId="0" applyNumberFormat="1" applyFont="1" applyBorder="1" applyAlignment="1" applyProtection="1">
      <alignment horizontal="right" vertical="center" wrapText="1"/>
      <protection locked="0"/>
    </xf>
    <xf numFmtId="4" fontId="32" fillId="0" borderId="89" xfId="0" applyNumberFormat="1" applyFont="1" applyBorder="1" applyAlignment="1" applyProtection="1">
      <alignment horizontal="justify" vertical="center"/>
      <protection locked="0"/>
    </xf>
    <xf numFmtId="4" fontId="32" fillId="0" borderId="50" xfId="0" applyNumberFormat="1" applyFont="1" applyBorder="1" applyAlignment="1" applyProtection="1">
      <alignment horizontal="justify" vertical="center"/>
      <protection locked="0"/>
    </xf>
    <xf numFmtId="4" fontId="33" fillId="0" borderId="80" xfId="0" applyNumberFormat="1" applyFont="1" applyBorder="1" applyAlignment="1" applyProtection="1">
      <alignment horizontal="right" vertical="center"/>
      <protection locked="0"/>
    </xf>
    <xf numFmtId="4" fontId="37" fillId="0" borderId="89" xfId="0" applyNumberFormat="1" applyFont="1" applyBorder="1" applyAlignment="1" applyProtection="1">
      <alignment horizontal="justify" vertical="center"/>
      <protection locked="0"/>
    </xf>
    <xf numFmtId="4" fontId="37" fillId="0" borderId="50" xfId="0" applyNumberFormat="1" applyFont="1" applyBorder="1" applyAlignment="1" applyProtection="1">
      <alignment horizontal="justify" vertical="center"/>
      <protection locked="0"/>
    </xf>
    <xf numFmtId="4" fontId="37" fillId="0" borderId="80" xfId="0" applyNumberFormat="1" applyFont="1" applyBorder="1" applyAlignment="1" applyProtection="1">
      <alignment horizontal="right" vertical="center"/>
      <protection locked="0"/>
    </xf>
    <xf numFmtId="4" fontId="37" fillId="0" borderId="49" xfId="0" applyNumberFormat="1" applyFont="1" applyBorder="1" applyAlignment="1" applyProtection="1">
      <alignment horizontal="right" vertical="center" wrapText="1"/>
      <protection locked="0"/>
    </xf>
    <xf numFmtId="0" fontId="41" fillId="0" borderId="0" xfId="2" applyFont="1" applyBorder="1" applyAlignment="1">
      <alignment wrapText="1"/>
    </xf>
    <xf numFmtId="4" fontId="32" fillId="0" borderId="99" xfId="0" applyNumberFormat="1" applyFont="1" applyBorder="1" applyAlignment="1" applyProtection="1">
      <alignment horizontal="justify" vertical="center"/>
      <protection locked="0"/>
    </xf>
    <xf numFmtId="4" fontId="32" fillId="0" borderId="100" xfId="0" applyNumberFormat="1" applyFont="1" applyBorder="1" applyAlignment="1" applyProtection="1">
      <alignment horizontal="justify" vertical="center"/>
      <protection locked="0"/>
    </xf>
    <xf numFmtId="4" fontId="33" fillId="0" borderId="101" xfId="0" applyNumberFormat="1" applyFont="1" applyBorder="1" applyAlignment="1" applyProtection="1">
      <alignment horizontal="right" vertical="center"/>
      <protection locked="0"/>
    </xf>
    <xf numFmtId="4" fontId="33" fillId="0" borderId="102" xfId="0" applyNumberFormat="1" applyFont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Alignment="1">
      <alignment vertical="center"/>
    </xf>
    <xf numFmtId="4" fontId="33" fillId="0" borderId="99" xfId="0" applyNumberFormat="1" applyFont="1" applyBorder="1" applyAlignment="1" applyProtection="1">
      <alignment horizontal="right" vertical="center"/>
      <protection locked="0"/>
    </xf>
    <xf numFmtId="4" fontId="33" fillId="0" borderId="89" xfId="0" applyNumberFormat="1" applyFont="1" applyBorder="1" applyAlignment="1" applyProtection="1">
      <alignment horizontal="right" vertical="center"/>
      <protection locked="0"/>
    </xf>
    <xf numFmtId="4" fontId="32" fillId="0" borderId="94" xfId="0" applyNumberFormat="1" applyFont="1" applyBorder="1" applyAlignment="1" applyProtection="1">
      <alignment horizontal="justify" vertical="center"/>
      <protection locked="0"/>
    </xf>
    <xf numFmtId="4" fontId="32" fillId="0" borderId="54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Border="1" applyAlignment="1" applyProtection="1">
      <alignment horizontal="right" vertical="center"/>
      <protection locked="0"/>
    </xf>
    <xf numFmtId="4" fontId="33" fillId="0" borderId="32" xfId="0" applyNumberFormat="1" applyFont="1" applyBorder="1" applyAlignment="1" applyProtection="1">
      <alignment horizontal="right" vertical="center" wrapText="1"/>
      <protection locked="0"/>
    </xf>
    <xf numFmtId="4" fontId="32" fillId="5" borderId="3" xfId="0" applyNumberFormat="1" applyFont="1" applyFill="1" applyBorder="1" applyAlignment="1" applyProtection="1">
      <alignment horizontal="justify" vertical="center"/>
      <protection locked="0"/>
    </xf>
    <xf numFmtId="4" fontId="32" fillId="5" borderId="5" xfId="0" applyNumberFormat="1" applyFont="1" applyFill="1" applyBorder="1" applyAlignment="1" applyProtection="1">
      <alignment horizontal="justify" vertical="center"/>
      <protection locked="0"/>
    </xf>
    <xf numFmtId="4" fontId="32" fillId="2" borderId="5" xfId="0" applyNumberFormat="1" applyFont="1" applyFill="1" applyBorder="1" applyAlignment="1" applyProtection="1">
      <alignment horizontal="right" vertical="center"/>
    </xf>
    <xf numFmtId="4" fontId="32" fillId="5" borderId="45" xfId="0" applyNumberFormat="1" applyFont="1" applyFill="1" applyBorder="1" applyAlignment="1" applyProtection="1">
      <alignment horizontal="right" vertical="center"/>
    </xf>
    <xf numFmtId="4" fontId="32" fillId="0" borderId="0" xfId="0" applyNumberFormat="1" applyFont="1" applyFill="1" applyBorder="1" applyAlignment="1" applyProtection="1">
      <alignment horizontal="justify" vertical="center"/>
      <protection locked="0"/>
    </xf>
    <xf numFmtId="4" fontId="32" fillId="0" borderId="0" xfId="0" applyNumberFormat="1" applyFont="1" applyFill="1" applyBorder="1" applyAlignment="1" applyProtection="1">
      <alignment horizontal="right" vertical="center"/>
    </xf>
    <xf numFmtId="4" fontId="2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/>
    </xf>
    <xf numFmtId="4" fontId="22" fillId="0" borderId="3" xfId="0" applyNumberFormat="1" applyFont="1" applyFill="1" applyBorder="1" applyAlignment="1" applyProtection="1">
      <alignment vertical="center" wrapText="1"/>
      <protection locked="0"/>
    </xf>
    <xf numFmtId="4" fontId="32" fillId="0" borderId="87" xfId="0" applyNumberFormat="1" applyFont="1" applyBorder="1" applyAlignment="1" applyProtection="1">
      <alignment horizontal="right" vertical="center" wrapText="1"/>
      <protection locked="0"/>
    </xf>
    <xf numFmtId="4" fontId="32" fillId="0" borderId="29" xfId="0" applyNumberFormat="1" applyFont="1" applyFill="1" applyBorder="1" applyAlignment="1" applyProtection="1">
      <alignment horizontal="right" vertical="center" wrapText="1"/>
    </xf>
    <xf numFmtId="4" fontId="32" fillId="0" borderId="3" xfId="0" applyNumberFormat="1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vertical="center"/>
    </xf>
    <xf numFmtId="4" fontId="32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45" xfId="0" applyNumberFormat="1" applyFont="1" applyFill="1" applyBorder="1" applyAlignment="1" applyProtection="1">
      <alignment horizontal="right" vertical="center" wrapText="1"/>
    </xf>
    <xf numFmtId="4" fontId="37" fillId="0" borderId="56" xfId="0" applyNumberFormat="1" applyFont="1" applyFill="1" applyBorder="1" applyAlignment="1" applyProtection="1">
      <alignment horizontal="left" vertical="center" wrapText="1"/>
      <protection locked="0"/>
    </xf>
    <xf numFmtId="164" fontId="37" fillId="0" borderId="7" xfId="0" applyNumberFormat="1" applyFont="1" applyBorder="1" applyAlignment="1" applyProtection="1">
      <alignment horizontal="right" vertical="center" wrapText="1"/>
      <protection locked="0"/>
    </xf>
    <xf numFmtId="164" fontId="37" fillId="0" borderId="62" xfId="0" applyNumberFormat="1" applyFont="1" applyBorder="1" applyAlignment="1" applyProtection="1">
      <alignment horizontal="right" vertical="center" wrapText="1"/>
      <protection locked="0"/>
    </xf>
    <xf numFmtId="164" fontId="37" fillId="0" borderId="61" xfId="0" applyNumberFormat="1" applyFont="1" applyBorder="1" applyAlignment="1" applyProtection="1">
      <alignment horizontal="right" vertical="center" wrapText="1"/>
      <protection locked="0"/>
    </xf>
    <xf numFmtId="164" fontId="37" fillId="0" borderId="50" xfId="0" applyNumberFormat="1" applyFont="1" applyBorder="1" applyAlignment="1" applyProtection="1">
      <alignment horizontal="right" vertical="center" wrapText="1"/>
      <protection locked="0"/>
    </xf>
    <xf numFmtId="4" fontId="42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19" fillId="0" borderId="0" xfId="0" applyNumberFormat="1" applyFont="1" applyBorder="1" applyAlignment="1" applyProtection="1">
      <alignment horizontal="left" vertical="center"/>
      <protection locked="0"/>
    </xf>
    <xf numFmtId="1" fontId="40" fillId="0" borderId="0" xfId="0" applyNumberFormat="1" applyFont="1" applyAlignment="1" applyProtection="1">
      <alignment horizontal="left" vertical="center"/>
      <protection locked="0"/>
    </xf>
    <xf numFmtId="0" fontId="0" fillId="0" borderId="5" xfId="0" applyBorder="1" applyAlignment="1">
      <alignment vertical="center" wrapText="1"/>
    </xf>
    <xf numFmtId="4" fontId="22" fillId="2" borderId="86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vertical="center"/>
    </xf>
    <xf numFmtId="4" fontId="32" fillId="2" borderId="3" xfId="0" applyNumberFormat="1" applyFont="1" applyFill="1" applyBorder="1" applyAlignment="1" applyProtection="1">
      <alignment horizontal="left" vertical="center"/>
      <protection locked="0"/>
    </xf>
    <xf numFmtId="4" fontId="32" fillId="2" borderId="5" xfId="0" applyNumberFormat="1" applyFont="1" applyFill="1" applyBorder="1" applyAlignment="1" applyProtection="1">
      <alignment horizontal="left" vertical="center"/>
      <protection locked="0"/>
    </xf>
    <xf numFmtId="4" fontId="32" fillId="2" borderId="45" xfId="0" applyNumberFormat="1" applyFont="1" applyFill="1" applyBorder="1" applyAlignment="1" applyProtection="1">
      <alignment horizontal="right" vertical="center"/>
    </xf>
    <xf numFmtId="4" fontId="32" fillId="0" borderId="85" xfId="0" applyNumberFormat="1" applyFont="1" applyFill="1" applyBorder="1" applyAlignment="1" applyProtection="1">
      <alignment horizontal="right" vertical="center"/>
      <protection locked="0"/>
    </xf>
    <xf numFmtId="4" fontId="32" fillId="0" borderId="58" xfId="0" applyNumberFormat="1" applyFont="1" applyFill="1" applyBorder="1" applyAlignment="1" applyProtection="1">
      <alignment horizontal="right" vertical="center"/>
      <protection locked="0"/>
    </xf>
    <xf numFmtId="4" fontId="21" fillId="0" borderId="89" xfId="0" applyNumberFormat="1" applyFont="1" applyFill="1" applyBorder="1" applyAlignment="1" applyProtection="1">
      <alignment horizontal="left" vertical="center"/>
      <protection locked="0"/>
    </xf>
    <xf numFmtId="4" fontId="21" fillId="0" borderId="50" xfId="0" applyNumberFormat="1" applyFont="1" applyFill="1" applyBorder="1" applyAlignment="1" applyProtection="1">
      <alignment horizontal="left" vertical="center"/>
      <protection locked="0"/>
    </xf>
    <xf numFmtId="4" fontId="33" fillId="0" borderId="85" xfId="0" applyNumberFormat="1" applyFont="1" applyFill="1" applyBorder="1" applyAlignment="1" applyProtection="1">
      <alignment horizontal="right" vertical="center"/>
      <protection locked="0"/>
    </xf>
    <xf numFmtId="4" fontId="33" fillId="0" borderId="58" xfId="0" applyNumberFormat="1" applyFont="1" applyFill="1" applyBorder="1" applyAlignment="1" applyProtection="1">
      <alignment horizontal="right" vertical="center"/>
      <protection locked="0"/>
    </xf>
    <xf numFmtId="4" fontId="33" fillId="0" borderId="89" xfId="0" applyNumberFormat="1" applyFont="1" applyBorder="1" applyAlignment="1" applyProtection="1">
      <alignment horizontal="left" vertical="center"/>
      <protection locked="0"/>
    </xf>
    <xf numFmtId="4" fontId="33" fillId="0" borderId="50" xfId="0" applyNumberFormat="1" applyFont="1" applyBorder="1" applyAlignment="1" applyProtection="1">
      <alignment horizontal="left" vertical="center"/>
      <protection locked="0"/>
    </xf>
    <xf numFmtId="4" fontId="33" fillId="0" borderId="80" xfId="0" applyNumberFormat="1" applyFont="1" applyFill="1" applyBorder="1" applyAlignment="1" applyProtection="1">
      <alignment horizontal="right" vertical="center"/>
      <protection locked="0"/>
    </xf>
    <xf numFmtId="4" fontId="33" fillId="0" borderId="49" xfId="0" applyNumberFormat="1" applyFont="1" applyFill="1" applyBorder="1" applyAlignment="1" applyProtection="1">
      <alignment horizontal="right" vertical="center"/>
      <protection locked="0"/>
    </xf>
    <xf numFmtId="4" fontId="33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89" xfId="0" applyNumberFormat="1" applyFont="1" applyFill="1" applyBorder="1" applyAlignment="1" applyProtection="1">
      <alignment horizontal="left" vertical="center"/>
      <protection locked="0"/>
    </xf>
    <xf numFmtId="4" fontId="33" fillId="0" borderId="50" xfId="0" applyNumberFormat="1" applyFont="1" applyFill="1" applyBorder="1" applyAlignment="1" applyProtection="1">
      <alignment horizontal="left" vertical="center"/>
      <protection locked="0"/>
    </xf>
    <xf numFmtId="4" fontId="33" fillId="0" borderId="49" xfId="0" applyNumberFormat="1" applyFont="1" applyBorder="1" applyAlignment="1" applyProtection="1">
      <alignment horizontal="right" vertical="center"/>
      <protection locked="0"/>
    </xf>
    <xf numFmtId="4" fontId="33" fillId="0" borderId="94" xfId="0" applyNumberFormat="1" applyFont="1" applyBorder="1" applyAlignment="1" applyProtection="1">
      <alignment horizontal="left" vertical="center"/>
      <protection locked="0"/>
    </xf>
    <xf numFmtId="4" fontId="33" fillId="0" borderId="54" xfId="0" applyNumberFormat="1" applyFont="1" applyBorder="1" applyAlignment="1" applyProtection="1">
      <alignment horizontal="left" vertical="center"/>
      <protection locked="0"/>
    </xf>
    <xf numFmtId="4" fontId="33" fillId="0" borderId="102" xfId="0" applyNumberFormat="1" applyFont="1" applyBorder="1" applyAlignment="1" applyProtection="1">
      <alignment horizontal="right" vertical="center"/>
      <protection locked="0"/>
    </xf>
    <xf numFmtId="4" fontId="33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22" fillId="5" borderId="3" xfId="0" applyNumberFormat="1" applyFont="1" applyFill="1" applyBorder="1" applyAlignment="1" applyProtection="1">
      <alignment vertical="center"/>
      <protection locked="0"/>
    </xf>
    <xf numFmtId="4" fontId="22" fillId="5" borderId="5" xfId="0" applyNumberFormat="1" applyFont="1" applyFill="1" applyBorder="1" applyAlignment="1" applyProtection="1">
      <alignment vertical="center"/>
      <protection locked="0"/>
    </xf>
    <xf numFmtId="4" fontId="32" fillId="2" borderId="5" xfId="0" applyNumberFormat="1" applyFont="1" applyFill="1" applyBorder="1" applyAlignment="1" applyProtection="1">
      <alignment vertical="center"/>
      <protection locked="0"/>
    </xf>
    <xf numFmtId="4" fontId="27" fillId="0" borderId="0" xfId="0" applyNumberFormat="1" applyFont="1" applyFill="1" applyAlignment="1" applyProtection="1">
      <alignment horizontal="left" vertical="center"/>
      <protection locked="0"/>
    </xf>
    <xf numFmtId="4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2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/>
      <protection locked="0"/>
    </xf>
    <xf numFmtId="4" fontId="32" fillId="0" borderId="48" xfId="0" applyNumberFormat="1" applyFont="1" applyFill="1" applyBorder="1" applyAlignment="1" applyProtection="1">
      <alignment vertical="center"/>
      <protection locked="0"/>
    </xf>
    <xf numFmtId="4" fontId="32" fillId="0" borderId="58" xfId="0" applyNumberFormat="1" applyFont="1" applyBorder="1" applyAlignment="1" applyProtection="1">
      <alignment vertical="center"/>
      <protection locked="0"/>
    </xf>
    <xf numFmtId="4" fontId="37" fillId="0" borderId="89" xfId="0" applyNumberFormat="1" applyFont="1" applyFill="1" applyBorder="1" applyAlignment="1" applyProtection="1">
      <alignment vertical="center"/>
      <protection locked="0"/>
    </xf>
    <xf numFmtId="4" fontId="37" fillId="0" borderId="50" xfId="0" applyNumberFormat="1" applyFont="1" applyFill="1" applyBorder="1" applyAlignment="1" applyProtection="1">
      <alignment vertical="center"/>
      <protection locked="0"/>
    </xf>
    <xf numFmtId="4" fontId="37" fillId="0" borderId="58" xfId="0" applyNumberFormat="1" applyFont="1" applyBorder="1" applyAlignment="1" applyProtection="1">
      <alignment vertical="center"/>
      <protection locked="0"/>
    </xf>
    <xf numFmtId="4" fontId="37" fillId="0" borderId="62" xfId="0" applyNumberFormat="1" applyFont="1" applyBorder="1" applyAlignment="1" applyProtection="1">
      <alignment vertical="center"/>
      <protection locked="0"/>
    </xf>
    <xf numFmtId="4" fontId="37" fillId="0" borderId="50" xfId="0" applyNumberFormat="1" applyFont="1" applyFill="1" applyBorder="1" applyAlignment="1" applyProtection="1">
      <alignment vertical="center" wrapText="1"/>
      <protection locked="0"/>
    </xf>
    <xf numFmtId="4" fontId="32" fillId="0" borderId="89" xfId="0" applyNumberFormat="1" applyFont="1" applyFill="1" applyBorder="1" applyAlignment="1" applyProtection="1">
      <alignment vertical="center"/>
      <protection locked="0"/>
    </xf>
    <xf numFmtId="4" fontId="32" fillId="0" borderId="50" xfId="0" applyNumberFormat="1" applyFont="1" applyFill="1" applyBorder="1" applyAlignment="1" applyProtection="1">
      <alignment vertical="center"/>
      <protection locked="0"/>
    </xf>
    <xf numFmtId="4" fontId="32" fillId="0" borderId="62" xfId="0" applyNumberFormat="1" applyFont="1" applyBorder="1" applyAlignment="1" applyProtection="1">
      <alignment vertical="center"/>
      <protection locked="0"/>
    </xf>
    <xf numFmtId="4" fontId="37" fillId="0" borderId="89" xfId="0" applyNumberFormat="1" applyFont="1" applyFill="1" applyBorder="1" applyAlignment="1" applyProtection="1">
      <alignment horizontal="left" vertical="center"/>
      <protection locked="0"/>
    </xf>
    <xf numFmtId="4" fontId="37" fillId="0" borderId="50" xfId="0" applyNumberFormat="1" applyFont="1" applyFill="1" applyBorder="1" applyAlignment="1" applyProtection="1">
      <alignment horizontal="left" vertical="center"/>
      <protection locked="0"/>
    </xf>
    <xf numFmtId="4" fontId="37" fillId="0" borderId="49" xfId="0" applyNumberFormat="1" applyFont="1" applyBorder="1" applyAlignment="1" applyProtection="1">
      <alignment horizontal="right" vertical="center"/>
      <protection locked="0"/>
    </xf>
    <xf numFmtId="4" fontId="37" fillId="0" borderId="50" xfId="0" applyNumberFormat="1" applyFont="1" applyBorder="1" applyAlignment="1" applyProtection="1">
      <alignment horizontal="right" vertical="center"/>
      <protection locked="0"/>
    </xf>
    <xf numFmtId="4" fontId="37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2" fillId="2" borderId="45" xfId="0" applyNumberFormat="1" applyFont="1" applyFill="1" applyBorder="1" applyAlignment="1" applyProtection="1">
      <alignment vertical="center"/>
    </xf>
    <xf numFmtId="4" fontId="27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33" fillId="0" borderId="0" xfId="0" applyNumberFormat="1" applyFont="1" applyAlignment="1">
      <alignment horizontal="left" vertical="center"/>
    </xf>
    <xf numFmtId="4" fontId="33" fillId="0" borderId="0" xfId="0" applyNumberFormat="1" applyFont="1" applyAlignment="1">
      <alignment horizontal="justify" vertical="center"/>
    </xf>
    <xf numFmtId="4" fontId="22" fillId="5" borderId="3" xfId="0" applyNumberFormat="1" applyFont="1" applyFill="1" applyBorder="1" applyAlignment="1">
      <alignment horizontal="left" vertical="center"/>
    </xf>
    <xf numFmtId="4" fontId="22" fillId="5" borderId="5" xfId="0" applyNumberFormat="1" applyFont="1" applyFill="1" applyBorder="1" applyAlignment="1">
      <alignment horizontal="left" vertical="center"/>
    </xf>
    <xf numFmtId="4" fontId="22" fillId="2" borderId="3" xfId="0" applyNumberFormat="1" applyFont="1" applyFill="1" applyBorder="1" applyAlignment="1">
      <alignment horizontal="center" vertical="center" wrapText="1"/>
    </xf>
    <xf numFmtId="4" fontId="33" fillId="0" borderId="89" xfId="0" applyNumberFormat="1" applyFont="1" applyBorder="1" applyAlignment="1" applyProtection="1">
      <alignment horizontal="justify" vertical="center"/>
      <protection locked="0"/>
    </xf>
    <xf numFmtId="4" fontId="33" fillId="0" borderId="50" xfId="0" applyNumberFormat="1" applyFont="1" applyBorder="1" applyAlignment="1" applyProtection="1">
      <alignment horizontal="justify" vertical="center"/>
      <protection locked="0"/>
    </xf>
    <xf numFmtId="4" fontId="33" fillId="0" borderId="3" xfId="0" applyNumberFormat="1" applyFont="1" applyBorder="1" applyAlignment="1">
      <alignment vertical="center" wrapText="1"/>
    </xf>
    <xf numFmtId="4" fontId="33" fillId="0" borderId="68" xfId="0" applyNumberFormat="1" applyFont="1" applyBorder="1" applyAlignment="1">
      <alignment vertical="center" wrapText="1"/>
    </xf>
    <xf numFmtId="4" fontId="33" fillId="0" borderId="66" xfId="0" applyNumberFormat="1" applyFont="1" applyBorder="1" applyAlignment="1">
      <alignment vertical="center" wrapText="1"/>
    </xf>
    <xf numFmtId="0" fontId="2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" fontId="19" fillId="0" borderId="0" xfId="0" applyNumberFormat="1" applyFont="1" applyFill="1" applyAlignment="1" applyProtection="1">
      <alignment horizontal="left" vertical="center" wrapText="1"/>
      <protection locked="0"/>
    </xf>
    <xf numFmtId="4" fontId="43" fillId="0" borderId="0" xfId="0" applyNumberFormat="1" applyFont="1" applyFill="1" applyAlignment="1" applyProtection="1">
      <alignment vertical="center"/>
      <protection locked="0"/>
    </xf>
    <xf numFmtId="4" fontId="44" fillId="0" borderId="0" xfId="0" applyNumberFormat="1" applyFont="1" applyFill="1" applyAlignment="1" applyProtection="1">
      <alignment vertical="center"/>
      <protection locked="0"/>
    </xf>
    <xf numFmtId="4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2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2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68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67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45" fillId="2" borderId="103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103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2" fillId="2" borderId="64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83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03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98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45" xfId="0" applyNumberFormat="1" applyFont="1" applyFill="1" applyBorder="1" applyAlignment="1" applyProtection="1">
      <alignment vertical="center" wrapText="1"/>
      <protection locked="0"/>
    </xf>
    <xf numFmtId="4" fontId="32" fillId="0" borderId="83" xfId="0" applyNumberFormat="1" applyFont="1" applyFill="1" applyBorder="1" applyAlignment="1" applyProtection="1">
      <alignment vertical="center" wrapText="1"/>
      <protection locked="0"/>
    </xf>
    <xf numFmtId="4" fontId="32" fillId="0" borderId="103" xfId="0" applyNumberFormat="1" applyFont="1" applyFill="1" applyBorder="1" applyAlignment="1" applyProtection="1">
      <alignment vertical="center" wrapText="1"/>
      <protection locked="0"/>
    </xf>
    <xf numFmtId="4" fontId="32" fillId="0" borderId="98" xfId="0" applyNumberFormat="1" applyFont="1" applyFill="1" applyBorder="1" applyAlignment="1" applyProtection="1">
      <alignment vertical="center" wrapText="1"/>
      <protection locked="0"/>
    </xf>
    <xf numFmtId="4" fontId="37" fillId="0" borderId="58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85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29" xfId="0" applyNumberFormat="1" applyFont="1" applyFill="1" applyBorder="1" applyAlignment="1" applyProtection="1">
      <alignment horizontal="right" vertical="center" wrapText="1"/>
    </xf>
    <xf numFmtId="4" fontId="37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59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80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49" xfId="0" applyNumberFormat="1" applyFont="1" applyFill="1" applyBorder="1" applyAlignment="1" applyProtection="1">
      <alignment horizontal="right" vertical="center" wrapText="1"/>
    </xf>
    <xf numFmtId="4" fontId="46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32" xfId="0" applyNumberFormat="1" applyFont="1" applyFill="1" applyBorder="1" applyAlignment="1" applyProtection="1">
      <alignment horizontal="right" vertical="center" wrapText="1"/>
    </xf>
    <xf numFmtId="4" fontId="37" fillId="0" borderId="58" xfId="0" applyNumberFormat="1" applyFont="1" applyFill="1" applyBorder="1" applyAlignment="1" applyProtection="1">
      <alignment vertical="center" wrapText="1"/>
      <protection locked="0"/>
    </xf>
    <xf numFmtId="4" fontId="37" fillId="0" borderId="49" xfId="0" applyNumberFormat="1" applyFont="1" applyFill="1" applyBorder="1" applyAlignment="1" applyProtection="1">
      <alignment vertical="center" wrapText="1"/>
      <protection locked="0"/>
    </xf>
    <xf numFmtId="4" fontId="46" fillId="0" borderId="49" xfId="0" applyNumberFormat="1" applyFont="1" applyFill="1" applyBorder="1" applyAlignment="1" applyProtection="1">
      <alignment vertical="center" wrapText="1"/>
      <protection locked="0"/>
    </xf>
    <xf numFmtId="4" fontId="22" fillId="2" borderId="45" xfId="0" applyNumberFormat="1" applyFont="1" applyFill="1" applyBorder="1" applyAlignment="1">
      <alignment horizontal="left" vertical="center" wrapText="1"/>
    </xf>
    <xf numFmtId="4" fontId="32" fillId="2" borderId="83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 vertical="center" wrapText="1"/>
    </xf>
    <xf numFmtId="4" fontId="5" fillId="0" borderId="0" xfId="0" applyNumberFormat="1" applyFont="1" applyAlignment="1" applyProtection="1">
      <alignment vertical="center"/>
      <protection locked="0"/>
    </xf>
    <xf numFmtId="4" fontId="45" fillId="0" borderId="0" xfId="0" applyNumberFormat="1" applyFont="1" applyBorder="1" applyAlignment="1" applyProtection="1">
      <alignment horizontal="left" vertical="center"/>
      <protection locked="0"/>
    </xf>
    <xf numFmtId="4" fontId="27" fillId="0" borderId="0" xfId="0" applyNumberFormat="1" applyFont="1" applyAlignment="1">
      <alignment horizontal="left" vertical="center"/>
    </xf>
    <xf numFmtId="4" fontId="47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47" fillId="5" borderId="5" xfId="0" applyNumberFormat="1" applyFont="1" applyFill="1" applyBorder="1" applyAlignment="1" applyProtection="1">
      <alignment horizontal="center" vertical="center" wrapText="1"/>
      <protection locked="0"/>
    </xf>
    <xf numFmtId="4" fontId="4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7" fillId="5" borderId="29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56" xfId="0" applyNumberFormat="1" applyFont="1" applyBorder="1" applyAlignment="1" applyProtection="1">
      <alignment horizontal="left" vertical="center" wrapText="1"/>
      <protection locked="0"/>
    </xf>
    <xf numFmtId="4" fontId="32" fillId="0" borderId="48" xfId="0" applyNumberFormat="1" applyFont="1" applyBorder="1" applyAlignment="1" applyProtection="1">
      <alignment horizontal="left" vertical="center" wrapText="1"/>
      <protection locked="0"/>
    </xf>
    <xf numFmtId="4" fontId="32" fillId="0" borderId="47" xfId="0" applyNumberFormat="1" applyFont="1" applyBorder="1" applyAlignment="1" applyProtection="1">
      <alignment horizontal="right" vertical="center" wrapText="1"/>
      <protection locked="0"/>
    </xf>
    <xf numFmtId="4" fontId="32" fillId="0" borderId="0" xfId="0" applyNumberFormat="1" applyFont="1" applyFill="1" applyBorder="1" applyAlignment="1">
      <alignment horizontal="left" vertical="center"/>
    </xf>
    <xf numFmtId="4" fontId="32" fillId="0" borderId="89" xfId="0" applyNumberFormat="1" applyFont="1" applyBorder="1" applyAlignment="1" applyProtection="1">
      <alignment horizontal="left" vertical="center" wrapText="1"/>
      <protection locked="0"/>
    </xf>
    <xf numFmtId="4" fontId="32" fillId="0" borderId="50" xfId="0" applyNumberFormat="1" applyFont="1" applyBorder="1" applyAlignment="1" applyProtection="1">
      <alignment horizontal="left" vertical="center" wrapText="1"/>
      <protection locked="0"/>
    </xf>
    <xf numFmtId="4" fontId="32" fillId="0" borderId="49" xfId="0" applyNumberFormat="1" applyFont="1" applyBorder="1" applyAlignment="1" applyProtection="1">
      <alignment horizontal="right" vertical="center" wrapText="1"/>
      <protection locked="0"/>
    </xf>
    <xf numFmtId="4" fontId="32" fillId="0" borderId="0" xfId="0" applyNumberFormat="1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right" vertical="center"/>
    </xf>
    <xf numFmtId="4" fontId="32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49" xfId="0" applyNumberFormat="1" applyFont="1" applyFill="1" applyBorder="1" applyAlignment="1" applyProtection="1">
      <alignment horizontal="right" vertical="center" wrapText="1"/>
    </xf>
    <xf numFmtId="4" fontId="28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28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48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48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28" fillId="0" borderId="89" xfId="0" applyNumberFormat="1" applyFont="1" applyBorder="1" applyAlignment="1" applyProtection="1">
      <alignment horizontal="left" vertical="center" wrapText="1"/>
      <protection locked="0"/>
    </xf>
    <xf numFmtId="4" fontId="28" fillId="0" borderId="50" xfId="0" applyNumberFormat="1" applyFont="1" applyBorder="1" applyAlignment="1" applyProtection="1">
      <alignment horizontal="left" vertical="center" wrapText="1"/>
      <protection locked="0"/>
    </xf>
    <xf numFmtId="4" fontId="32" fillId="0" borderId="94" xfId="0" applyNumberFormat="1" applyFont="1" applyBorder="1" applyAlignment="1" applyProtection="1">
      <alignment horizontal="left" vertical="center" wrapText="1"/>
      <protection locked="0"/>
    </xf>
    <xf numFmtId="4" fontId="32" fillId="0" borderId="54" xfId="0" applyNumberFormat="1" applyFont="1" applyBorder="1" applyAlignment="1" applyProtection="1">
      <alignment horizontal="left" vertical="center" wrapText="1"/>
      <protection locked="0"/>
    </xf>
    <xf numFmtId="4" fontId="29" fillId="5" borderId="3" xfId="0" applyNumberFormat="1" applyFont="1" applyFill="1" applyBorder="1" applyAlignment="1" applyProtection="1">
      <alignment horizontal="justify" vertical="center" wrapText="1"/>
      <protection locked="0"/>
    </xf>
    <xf numFmtId="4" fontId="29" fillId="5" borderId="5" xfId="0" applyNumberFormat="1" applyFont="1" applyFill="1" applyBorder="1" applyAlignment="1" applyProtection="1">
      <alignment horizontal="justify" vertical="center" wrapText="1"/>
      <protection locked="0"/>
    </xf>
    <xf numFmtId="4" fontId="19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7" fillId="3" borderId="105" xfId="0" applyFont="1" applyFill="1" applyBorder="1" applyAlignment="1">
      <alignment horizontal="center" wrapText="1"/>
    </xf>
    <xf numFmtId="4" fontId="3" fillId="5" borderId="7" xfId="0" applyNumberFormat="1" applyFont="1" applyFill="1" applyBorder="1" applyAlignment="1">
      <alignment horizontal="center" vertical="center" wrapText="1"/>
    </xf>
    <xf numFmtId="4" fontId="3" fillId="5" borderId="97" xfId="0" applyNumberFormat="1" applyFont="1" applyFill="1" applyBorder="1" applyAlignment="1">
      <alignment horizontal="center" vertical="center" wrapText="1"/>
    </xf>
    <xf numFmtId="0" fontId="7" fillId="3" borderId="106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93" xfId="0" applyFont="1" applyFill="1" applyBorder="1" applyAlignment="1">
      <alignment horizontal="center" wrapText="1"/>
    </xf>
    <xf numFmtId="0" fontId="7" fillId="3" borderId="68" xfId="0" applyFont="1" applyFill="1" applyBorder="1" applyAlignment="1">
      <alignment horizontal="center" wrapText="1"/>
    </xf>
    <xf numFmtId="0" fontId="7" fillId="3" borderId="69" xfId="0" applyFont="1" applyFill="1" applyBorder="1" applyAlignment="1">
      <alignment horizontal="center" wrapText="1"/>
    </xf>
    <xf numFmtId="0" fontId="7" fillId="3" borderId="74" xfId="0" applyFont="1" applyFill="1" applyBorder="1" applyAlignment="1">
      <alignment horizontal="center" wrapText="1"/>
    </xf>
    <xf numFmtId="0" fontId="14" fillId="0" borderId="70" xfId="0" applyFont="1" applyBorder="1" applyAlignment="1">
      <alignment wrapText="1"/>
    </xf>
    <xf numFmtId="4" fontId="14" fillId="0" borderId="7" xfId="0" applyNumberFormat="1" applyFont="1" applyFill="1" applyBorder="1" applyAlignment="1">
      <alignment wrapText="1"/>
    </xf>
    <xf numFmtId="4" fontId="21" fillId="0" borderId="7" xfId="0" applyNumberFormat="1" applyFont="1" applyFill="1" applyBorder="1" applyAlignment="1">
      <alignment vertical="center" wrapText="1"/>
    </xf>
    <xf numFmtId="4" fontId="21" fillId="0" borderId="97" xfId="0" applyNumberFormat="1" applyFont="1" applyFill="1" applyBorder="1" applyAlignment="1">
      <alignment vertical="center" wrapText="1"/>
    </xf>
    <xf numFmtId="4" fontId="22" fillId="2" borderId="73" xfId="0" applyNumberFormat="1" applyFont="1" applyFill="1" applyBorder="1" applyAlignment="1">
      <alignment vertical="center" wrapText="1"/>
    </xf>
    <xf numFmtId="4" fontId="22" fillId="2" borderId="69" xfId="0" applyNumberFormat="1" applyFont="1" applyFill="1" applyBorder="1" applyAlignment="1">
      <alignment horizontal="right" vertical="center" wrapText="1"/>
    </xf>
    <xf numFmtId="4" fontId="22" fillId="2" borderId="7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4" fontId="22" fillId="0" borderId="56" xfId="0" applyNumberFormat="1" applyFont="1" applyBorder="1" applyAlignment="1">
      <alignment vertical="center"/>
    </xf>
    <xf numFmtId="4" fontId="22" fillId="0" borderId="48" xfId="0" applyNumberFormat="1" applyFont="1" applyBorder="1" applyAlignment="1">
      <alignment vertical="center"/>
    </xf>
    <xf numFmtId="4" fontId="22" fillId="0" borderId="32" xfId="0" applyNumberFormat="1" applyFont="1" applyBorder="1" applyAlignment="1">
      <alignment horizontal="center" vertical="center"/>
    </xf>
    <xf numFmtId="4" fontId="21" fillId="0" borderId="89" xfId="0" applyNumberFormat="1" applyFont="1" applyFill="1" applyBorder="1" applyAlignment="1">
      <alignment horizontal="left" vertical="center" wrapText="1"/>
    </xf>
    <xf numFmtId="4" fontId="21" fillId="0" borderId="50" xfId="0" applyNumberFormat="1" applyFont="1" applyFill="1" applyBorder="1" applyAlignment="1">
      <alignment horizontal="left" vertical="center" wrapText="1"/>
    </xf>
    <xf numFmtId="4" fontId="21" fillId="0" borderId="49" xfId="0" applyNumberFormat="1" applyFont="1" applyBorder="1" applyAlignment="1">
      <alignment horizontal="right" vertical="center"/>
    </xf>
    <xf numFmtId="4" fontId="21" fillId="0" borderId="94" xfId="0" applyNumberFormat="1" applyFont="1" applyBorder="1" applyAlignment="1">
      <alignment vertical="center" wrapText="1"/>
    </xf>
    <xf numFmtId="4" fontId="21" fillId="0" borderId="54" xfId="0" applyNumberFormat="1" applyFont="1" applyBorder="1" applyAlignment="1">
      <alignment vertical="center" wrapText="1"/>
    </xf>
    <xf numFmtId="4" fontId="22" fillId="5" borderId="3" xfId="0" applyNumberFormat="1" applyFont="1" applyFill="1" applyBorder="1" applyAlignment="1">
      <alignment horizontal="left" vertical="center" wrapText="1"/>
    </xf>
    <xf numFmtId="4" fontId="22" fillId="5" borderId="5" xfId="0" applyNumberFormat="1" applyFont="1" applyFill="1" applyBorder="1" applyAlignment="1">
      <alignment horizontal="left" vertical="center" wrapText="1"/>
    </xf>
    <xf numFmtId="4" fontId="22" fillId="5" borderId="45" xfId="0" applyNumberFormat="1" applyFont="1" applyFill="1" applyBorder="1" applyAlignment="1">
      <alignment horizontal="right" vertical="center"/>
    </xf>
    <xf numFmtId="4" fontId="32" fillId="2" borderId="3" xfId="0" applyNumberFormat="1" applyFont="1" applyFill="1" applyBorder="1" applyAlignment="1">
      <alignment horizontal="left" vertical="center"/>
    </xf>
    <xf numFmtId="4" fontId="32" fillId="2" borderId="4" xfId="0" applyNumberFormat="1" applyFont="1" applyFill="1" applyBorder="1" applyAlignment="1">
      <alignment horizontal="left" vertical="center"/>
    </xf>
    <xf numFmtId="4" fontId="32" fillId="2" borderId="5" xfId="0" applyNumberFormat="1" applyFont="1" applyFill="1" applyBorder="1" applyAlignment="1">
      <alignment horizontal="left" vertical="center"/>
    </xf>
    <xf numFmtId="4" fontId="32" fillId="0" borderId="3" xfId="0" applyNumberFormat="1" applyFont="1" applyFill="1" applyBorder="1" applyAlignment="1">
      <alignment horizontal="center" vertical="center"/>
    </xf>
    <xf numFmtId="4" fontId="32" fillId="0" borderId="5" xfId="0" applyNumberFormat="1" applyFont="1" applyFill="1" applyBorder="1" applyAlignment="1">
      <alignment horizontal="center" vertical="center"/>
    </xf>
    <xf numFmtId="4" fontId="32" fillId="0" borderId="3" xfId="0" applyNumberFormat="1" applyFont="1" applyBorder="1" applyAlignment="1">
      <alignment horizontal="center" vertical="center"/>
    </xf>
    <xf numFmtId="4" fontId="32" fillId="0" borderId="5" xfId="0" applyNumberFormat="1" applyFont="1" applyBorder="1" applyAlignment="1">
      <alignment horizontal="center" vertical="center"/>
    </xf>
    <xf numFmtId="4" fontId="33" fillId="0" borderId="88" xfId="0" applyNumberFormat="1" applyFont="1" applyBorder="1" applyAlignment="1">
      <alignment horizontal="right" vertical="center"/>
    </xf>
    <xf numFmtId="4" fontId="33" fillId="0" borderId="1" xfId="0" applyNumberFormat="1" applyFont="1" applyBorder="1" applyAlignment="1">
      <alignment horizontal="right" vertical="center"/>
    </xf>
    <xf numFmtId="4" fontId="33" fillId="0" borderId="2" xfId="0" applyNumberFormat="1" applyFont="1" applyBorder="1" applyAlignment="1">
      <alignment horizontal="right" vertical="center"/>
    </xf>
    <xf numFmtId="4" fontId="20" fillId="0" borderId="0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left" vertical="center"/>
    </xf>
    <xf numFmtId="4" fontId="21" fillId="0" borderId="0" xfId="0" applyNumberFormat="1" applyFont="1" applyBorder="1" applyAlignment="1">
      <alignment vertical="center"/>
    </xf>
    <xf numFmtId="4" fontId="47" fillId="5" borderId="3" xfId="0" applyNumberFormat="1" applyFont="1" applyFill="1" applyBorder="1" applyAlignment="1">
      <alignment horizontal="center" vertical="center" wrapText="1"/>
    </xf>
    <xf numFmtId="4" fontId="47" fillId="5" borderId="5" xfId="0" applyNumberFormat="1" applyFont="1" applyFill="1" applyBorder="1" applyAlignment="1">
      <alignment horizontal="center" vertical="center" wrapText="1"/>
    </xf>
    <xf numFmtId="4" fontId="21" fillId="0" borderId="56" xfId="0" applyNumberFormat="1" applyFont="1" applyFill="1" applyBorder="1" applyAlignment="1">
      <alignment vertical="center" wrapText="1"/>
    </xf>
    <xf numFmtId="4" fontId="21" fillId="0" borderId="48" xfId="0" applyNumberFormat="1" applyFont="1" applyFill="1" applyBorder="1" applyAlignment="1">
      <alignment vertical="center" wrapText="1"/>
    </xf>
    <xf numFmtId="4" fontId="21" fillId="0" borderId="57" xfId="0" applyNumberFormat="1" applyFont="1" applyFill="1" applyBorder="1" applyAlignment="1">
      <alignment horizontal="right" vertical="center" wrapText="1"/>
    </xf>
    <xf numFmtId="4" fontId="21" fillId="0" borderId="47" xfId="0" applyNumberFormat="1" applyFont="1" applyFill="1" applyBorder="1" applyAlignment="1">
      <alignment horizontal="right" vertical="center" wrapText="1"/>
    </xf>
    <xf numFmtId="4" fontId="21" fillId="0" borderId="89" xfId="0" applyNumberFormat="1" applyFont="1" applyFill="1" applyBorder="1" applyAlignment="1">
      <alignment vertical="center" wrapText="1"/>
    </xf>
    <xf numFmtId="4" fontId="21" fillId="0" borderId="50" xfId="0" applyNumberFormat="1" applyFont="1" applyFill="1" applyBorder="1" applyAlignment="1">
      <alignment vertical="center" wrapText="1"/>
    </xf>
    <xf numFmtId="4" fontId="21" fillId="0" borderId="85" xfId="0" applyNumberFormat="1" applyFont="1" applyFill="1" applyBorder="1" applyAlignment="1">
      <alignment horizontal="right" vertical="center" wrapText="1"/>
    </xf>
    <xf numFmtId="4" fontId="21" fillId="0" borderId="58" xfId="0" applyNumberFormat="1" applyFont="1" applyFill="1" applyBorder="1" applyAlignment="1">
      <alignment horizontal="right" vertical="center" wrapText="1"/>
    </xf>
    <xf numFmtId="4" fontId="21" fillId="0" borderId="99" xfId="0" applyNumberFormat="1" applyFont="1" applyFill="1" applyBorder="1" applyAlignment="1">
      <alignment vertical="center" wrapText="1"/>
    </xf>
    <xf numFmtId="4" fontId="21" fillId="0" borderId="100" xfId="0" applyNumberFormat="1" applyFont="1" applyFill="1" applyBorder="1" applyAlignment="1">
      <alignment vertical="center" wrapText="1"/>
    </xf>
    <xf numFmtId="4" fontId="21" fillId="0" borderId="101" xfId="0" applyNumberFormat="1" applyFont="1" applyFill="1" applyBorder="1" applyAlignment="1">
      <alignment horizontal="right" vertical="center" wrapText="1"/>
    </xf>
    <xf numFmtId="4" fontId="21" fillId="0" borderId="102" xfId="0" applyNumberFormat="1" applyFont="1" applyFill="1" applyBorder="1" applyAlignment="1">
      <alignment horizontal="right" vertical="center" wrapText="1"/>
    </xf>
    <xf numFmtId="4" fontId="49" fillId="0" borderId="90" xfId="0" applyNumberFormat="1" applyFont="1" applyFill="1" applyBorder="1" applyAlignment="1">
      <alignment vertical="center" wrapText="1"/>
    </xf>
    <xf numFmtId="4" fontId="49" fillId="0" borderId="62" xfId="0" applyNumberFormat="1" applyFont="1" applyFill="1" applyBorder="1" applyAlignment="1">
      <alignment vertical="center" wrapText="1"/>
    </xf>
    <xf numFmtId="4" fontId="49" fillId="0" borderId="94" xfId="0" applyNumberFormat="1" applyFont="1" applyFill="1" applyBorder="1" applyAlignment="1">
      <alignment vertical="center" wrapText="1"/>
    </xf>
    <xf numFmtId="4" fontId="49" fillId="0" borderId="54" xfId="0" applyNumberFormat="1" applyFont="1" applyFill="1" applyBorder="1" applyAlignment="1">
      <alignment vertical="center" wrapText="1"/>
    </xf>
    <xf numFmtId="4" fontId="21" fillId="0" borderId="107" xfId="0" applyNumberFormat="1" applyFont="1" applyFill="1" applyBorder="1" applyAlignment="1">
      <alignment horizontal="right" vertical="center" wrapText="1"/>
    </xf>
    <xf numFmtId="4" fontId="21" fillId="0" borderId="53" xfId="0" applyNumberFormat="1" applyFont="1" applyFill="1" applyBorder="1" applyAlignment="1">
      <alignment horizontal="right" vertical="center" wrapText="1"/>
    </xf>
    <xf numFmtId="4" fontId="27" fillId="0" borderId="0" xfId="0" applyNumberFormat="1" applyFont="1" applyAlignment="1" applyProtection="1">
      <alignment horizontal="left" vertical="center"/>
      <protection locked="0"/>
    </xf>
    <xf numFmtId="4" fontId="28" fillId="0" borderId="0" xfId="0" applyNumberFormat="1" applyFont="1" applyAlignment="1" applyProtection="1">
      <alignment vertical="center"/>
      <protection locked="0"/>
    </xf>
    <xf numFmtId="4" fontId="32" fillId="2" borderId="3" xfId="0" applyNumberFormat="1" applyFont="1" applyFill="1" applyBorder="1" applyAlignment="1" applyProtection="1">
      <alignment horizontal="center" vertical="center"/>
      <protection locked="0"/>
    </xf>
    <xf numFmtId="4" fontId="22" fillId="5" borderId="6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3" xfId="0" applyNumberFormat="1" applyFont="1" applyFill="1" applyBorder="1" applyAlignment="1" applyProtection="1">
      <alignment vertical="center" wrapText="1"/>
      <protection locked="0"/>
    </xf>
    <xf numFmtId="4" fontId="32" fillId="0" borderId="45" xfId="0" applyNumberFormat="1" applyFont="1" applyFill="1" applyBorder="1" applyAlignment="1" applyProtection="1">
      <alignment vertical="center"/>
    </xf>
    <xf numFmtId="4" fontId="46" fillId="0" borderId="47" xfId="0" applyNumberFormat="1" applyFont="1" applyFill="1" applyBorder="1" applyAlignment="1" applyProtection="1">
      <alignment vertical="center"/>
      <protection locked="0"/>
    </xf>
    <xf numFmtId="4" fontId="33" fillId="0" borderId="47" xfId="0" applyNumberFormat="1" applyFont="1" applyBorder="1" applyAlignment="1" applyProtection="1">
      <alignment vertical="center"/>
      <protection locked="0"/>
    </xf>
    <xf numFmtId="4" fontId="46" fillId="0" borderId="49" xfId="0" applyNumberFormat="1" applyFont="1" applyFill="1" applyBorder="1" applyAlignment="1" applyProtection="1">
      <alignment vertical="center"/>
      <protection locked="0"/>
    </xf>
    <xf numFmtId="4" fontId="33" fillId="0" borderId="49" xfId="0" applyNumberFormat="1" applyFont="1" applyBorder="1" applyAlignment="1" applyProtection="1">
      <alignment vertical="center"/>
      <protection locked="0"/>
    </xf>
    <xf numFmtId="4" fontId="33" fillId="0" borderId="50" xfId="0" applyNumberFormat="1" applyFont="1" applyBorder="1" applyAlignment="1" applyProtection="1">
      <alignment vertical="center"/>
      <protection locked="0"/>
    </xf>
    <xf numFmtId="4" fontId="46" fillId="0" borderId="53" xfId="0" applyNumberFormat="1" applyFont="1" applyFill="1" applyBorder="1" applyAlignment="1" applyProtection="1">
      <alignment vertical="center"/>
      <protection locked="0"/>
    </xf>
    <xf numFmtId="4" fontId="33" fillId="0" borderId="53" xfId="0" applyNumberFormat="1" applyFont="1" applyBorder="1" applyAlignment="1" applyProtection="1">
      <alignment vertical="center"/>
      <protection locked="0"/>
    </xf>
    <xf numFmtId="4" fontId="33" fillId="0" borderId="54" xfId="0" applyNumberFormat="1" applyFont="1" applyBorder="1" applyAlignment="1" applyProtection="1">
      <alignment vertical="center"/>
      <protection locked="0"/>
    </xf>
    <xf numFmtId="4" fontId="33" fillId="0" borderId="58" xfId="0" applyNumberFormat="1" applyFont="1" applyBorder="1" applyAlignment="1" applyProtection="1">
      <alignment vertical="center"/>
      <protection locked="0"/>
    </xf>
    <xf numFmtId="4" fontId="33" fillId="0" borderId="62" xfId="0" applyNumberFormat="1" applyFont="1" applyBorder="1" applyAlignment="1" applyProtection="1">
      <alignment vertical="center"/>
      <protection locked="0"/>
    </xf>
    <xf numFmtId="4" fontId="46" fillId="0" borderId="89" xfId="0" applyNumberFormat="1" applyFont="1" applyFill="1" applyBorder="1" applyAlignment="1" applyProtection="1">
      <alignment vertical="center"/>
      <protection locked="0"/>
    </xf>
    <xf numFmtId="4" fontId="46" fillId="0" borderId="94" xfId="0" applyNumberFormat="1" applyFont="1" applyFill="1" applyBorder="1" applyAlignment="1" applyProtection="1">
      <alignment vertical="center"/>
      <protection locked="0"/>
    </xf>
    <xf numFmtId="4" fontId="46" fillId="0" borderId="90" xfId="0" applyNumberFormat="1" applyFont="1" applyFill="1" applyBorder="1" applyAlignment="1" applyProtection="1">
      <alignment vertical="center"/>
      <protection locked="0"/>
    </xf>
    <xf numFmtId="4" fontId="46" fillId="0" borderId="55" xfId="0" applyNumberFormat="1" applyFont="1" applyFill="1" applyBorder="1" applyAlignment="1" applyProtection="1">
      <alignment vertical="center"/>
      <protection locked="0"/>
    </xf>
    <xf numFmtId="4" fontId="33" fillId="0" borderId="32" xfId="0" applyNumberFormat="1" applyFont="1" applyBorder="1" applyAlignment="1" applyProtection="1">
      <alignment vertical="center"/>
      <protection locked="0"/>
    </xf>
    <xf numFmtId="4" fontId="46" fillId="0" borderId="79" xfId="0" applyNumberFormat="1" applyFont="1" applyFill="1" applyBorder="1" applyAlignment="1" applyProtection="1">
      <alignment vertical="center"/>
      <protection locked="0"/>
    </xf>
    <xf numFmtId="0" fontId="23" fillId="0" borderId="74" xfId="0" applyFont="1" applyBorder="1"/>
    <xf numFmtId="0" fontId="23" fillId="0" borderId="53" xfId="0" applyFont="1" applyBorder="1"/>
    <xf numFmtId="4" fontId="27" fillId="0" borderId="0" xfId="0" applyNumberFormat="1" applyFont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4" fontId="32" fillId="2" borderId="88" xfId="0" applyNumberFormat="1" applyFont="1" applyFill="1" applyBorder="1" applyAlignment="1">
      <alignment horizontal="center" vertical="center"/>
    </xf>
    <xf numFmtId="4" fontId="32" fillId="2" borderId="2" xfId="0" applyNumberFormat="1" applyFont="1" applyFill="1" applyBorder="1" applyAlignment="1">
      <alignment horizontal="center" vertical="center"/>
    </xf>
    <xf numFmtId="4" fontId="32" fillId="2" borderId="3" xfId="0" applyNumberFormat="1" applyFont="1" applyFill="1" applyBorder="1" applyAlignment="1">
      <alignment horizontal="center" vertical="center"/>
    </xf>
    <xf numFmtId="4" fontId="32" fillId="2" borderId="5" xfId="0" applyNumberFormat="1" applyFont="1" applyFill="1" applyBorder="1" applyAlignment="1">
      <alignment horizontal="center" vertical="center"/>
    </xf>
    <xf numFmtId="4" fontId="33" fillId="0" borderId="3" xfId="0" applyNumberFormat="1" applyFont="1" applyBorder="1" applyAlignment="1">
      <alignment horizontal="right" vertical="center"/>
    </xf>
    <xf numFmtId="4" fontId="33" fillId="0" borderId="5" xfId="0" applyNumberFormat="1" applyFont="1" applyBorder="1" applyAlignment="1">
      <alignment horizontal="right" vertical="center"/>
    </xf>
    <xf numFmtId="4" fontId="33" fillId="0" borderId="88" xfId="0" applyNumberFormat="1" applyFont="1" applyBorder="1" applyAlignment="1">
      <alignment horizontal="right" vertical="center"/>
    </xf>
    <xf numFmtId="4" fontId="33" fillId="0" borderId="2" xfId="0" applyNumberFormat="1" applyFont="1" applyBorder="1" applyAlignment="1">
      <alignment horizontal="right" vertical="center"/>
    </xf>
    <xf numFmtId="4" fontId="50" fillId="2" borderId="3" xfId="0" applyNumberFormat="1" applyFont="1" applyFill="1" applyBorder="1" applyAlignment="1" applyProtection="1">
      <alignment horizontal="center" vertical="center"/>
      <protection locked="0"/>
    </xf>
    <xf numFmtId="4" fontId="50" fillId="2" borderId="4" xfId="0" applyNumberFormat="1" applyFont="1" applyFill="1" applyBorder="1" applyAlignment="1" applyProtection="1">
      <alignment horizontal="center" vertical="center"/>
      <protection locked="0"/>
    </xf>
    <xf numFmtId="4" fontId="50" fillId="2" borderId="5" xfId="0" applyNumberFormat="1" applyFont="1" applyFill="1" applyBorder="1" applyAlignment="1" applyProtection="1">
      <alignment horizontal="center" vertical="center"/>
      <protection locked="0"/>
    </xf>
    <xf numFmtId="4" fontId="51" fillId="5" borderId="6" xfId="0" applyNumberFormat="1" applyFont="1" applyFill="1" applyBorder="1" applyAlignment="1" applyProtection="1">
      <alignment horizontal="center" vertical="center" wrapText="1"/>
      <protection locked="0"/>
    </xf>
    <xf numFmtId="4" fontId="51" fillId="5" borderId="45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1" fillId="0" borderId="3" xfId="0" applyNumberFormat="1" applyFont="1" applyFill="1" applyBorder="1" applyAlignment="1" applyProtection="1">
      <alignment vertical="center" wrapText="1"/>
      <protection locked="0"/>
    </xf>
    <xf numFmtId="4" fontId="51" fillId="0" borderId="4" xfId="0" applyNumberFormat="1" applyFont="1" applyFill="1" applyBorder="1" applyAlignment="1" applyProtection="1">
      <alignment vertical="center" wrapText="1"/>
      <protection locked="0"/>
    </xf>
    <xf numFmtId="4" fontId="51" fillId="0" borderId="5" xfId="0" applyNumberFormat="1" applyFont="1" applyFill="1" applyBorder="1" applyAlignment="1" applyProtection="1">
      <alignment vertical="center" wrapText="1"/>
      <protection locked="0"/>
    </xf>
    <xf numFmtId="4" fontId="50" fillId="0" borderId="45" xfId="0" applyNumberFormat="1" applyFont="1" applyFill="1" applyBorder="1" applyAlignment="1" applyProtection="1">
      <alignment vertical="center"/>
    </xf>
    <xf numFmtId="4" fontId="32" fillId="0" borderId="0" xfId="0" applyNumberFormat="1" applyFont="1" applyFill="1" applyBorder="1" applyAlignment="1" applyProtection="1">
      <alignment vertical="center"/>
    </xf>
    <xf numFmtId="4" fontId="28" fillId="0" borderId="56" xfId="0" applyNumberFormat="1" applyFont="1" applyFill="1" applyBorder="1" applyAlignment="1" applyProtection="1">
      <alignment vertical="center"/>
      <protection locked="0"/>
    </xf>
    <xf numFmtId="4" fontId="28" fillId="0" borderId="57" xfId="0" applyNumberFormat="1" applyFont="1" applyFill="1" applyBorder="1" applyAlignment="1" applyProtection="1">
      <alignment vertical="center"/>
      <protection locked="0"/>
    </xf>
    <xf numFmtId="4" fontId="28" fillId="0" borderId="48" xfId="0" applyNumberFormat="1" applyFont="1" applyFill="1" applyBorder="1" applyAlignment="1" applyProtection="1">
      <alignment vertical="center"/>
      <protection locked="0"/>
    </xf>
    <xf numFmtId="4" fontId="28" fillId="0" borderId="58" xfId="0" applyNumberFormat="1" applyFont="1" applyBorder="1" applyAlignment="1" applyProtection="1">
      <alignment vertical="center"/>
      <protection locked="0"/>
    </xf>
    <xf numFmtId="4" fontId="28" fillId="0" borderId="62" xfId="0" applyNumberFormat="1" applyFont="1" applyBorder="1" applyAlignment="1" applyProtection="1">
      <alignment vertical="center"/>
      <protection locked="0"/>
    </xf>
    <xf numFmtId="4" fontId="28" fillId="0" borderId="89" xfId="0" applyNumberFormat="1" applyFont="1" applyFill="1" applyBorder="1" applyAlignment="1" applyProtection="1">
      <alignment vertical="center"/>
      <protection locked="0"/>
    </xf>
    <xf numFmtId="4" fontId="28" fillId="0" borderId="80" xfId="0" applyNumberFormat="1" applyFont="1" applyFill="1" applyBorder="1" applyAlignment="1" applyProtection="1">
      <alignment vertical="center"/>
      <protection locked="0"/>
    </xf>
    <xf numFmtId="4" fontId="28" fillId="0" borderId="50" xfId="0" applyNumberFormat="1" applyFont="1" applyFill="1" applyBorder="1" applyAlignment="1" applyProtection="1">
      <alignment vertical="center"/>
      <protection locked="0"/>
    </xf>
    <xf numFmtId="4" fontId="28" fillId="0" borderId="49" xfId="0" applyNumberFormat="1" applyFont="1" applyBorder="1" applyAlignment="1" applyProtection="1">
      <alignment vertical="center"/>
      <protection locked="0"/>
    </xf>
    <xf numFmtId="4" fontId="28" fillId="0" borderId="50" xfId="0" applyNumberFormat="1" applyFont="1" applyBorder="1" applyAlignment="1" applyProtection="1">
      <alignment vertical="center"/>
      <protection locked="0"/>
    </xf>
    <xf numFmtId="4" fontId="49" fillId="0" borderId="89" xfId="0" applyNumberFormat="1" applyFont="1" applyFill="1" applyBorder="1" applyAlignment="1" applyProtection="1">
      <alignment vertical="center"/>
      <protection locked="0"/>
    </xf>
    <xf numFmtId="4" fontId="49" fillId="0" borderId="80" xfId="0" applyNumberFormat="1" applyFont="1" applyFill="1" applyBorder="1" applyAlignment="1" applyProtection="1">
      <alignment vertical="center"/>
      <protection locked="0"/>
    </xf>
    <xf numFmtId="4" fontId="49" fillId="0" borderId="50" xfId="0" applyNumberFormat="1" applyFont="1" applyFill="1" applyBorder="1" applyAlignment="1" applyProtection="1">
      <alignment vertical="center"/>
      <protection locked="0"/>
    </xf>
    <xf numFmtId="4" fontId="28" fillId="0" borderId="89" xfId="0" applyNumberFormat="1" applyFont="1" applyFill="1" applyBorder="1" applyAlignment="1" applyProtection="1">
      <alignment vertical="center" wrapText="1"/>
      <protection locked="0"/>
    </xf>
    <xf numFmtId="4" fontId="28" fillId="0" borderId="80" xfId="0" applyNumberFormat="1" applyFont="1" applyFill="1" applyBorder="1" applyAlignment="1" applyProtection="1">
      <alignment vertical="center" wrapText="1"/>
      <protection locked="0"/>
    </xf>
    <xf numFmtId="4" fontId="28" fillId="0" borderId="50" xfId="0" applyNumberFormat="1" applyFont="1" applyFill="1" applyBorder="1" applyAlignment="1" applyProtection="1">
      <alignment vertical="center" wrapText="1"/>
      <protection locked="0"/>
    </xf>
    <xf numFmtId="4" fontId="28" fillId="0" borderId="94" xfId="0" applyNumberFormat="1" applyFont="1" applyFill="1" applyBorder="1" applyAlignment="1" applyProtection="1">
      <alignment vertical="center" wrapText="1"/>
      <protection locked="0"/>
    </xf>
    <xf numFmtId="4" fontId="28" fillId="0" borderId="107" xfId="0" applyNumberFormat="1" applyFont="1" applyFill="1" applyBorder="1" applyAlignment="1" applyProtection="1">
      <alignment vertical="center" wrapText="1"/>
      <protection locked="0"/>
    </xf>
    <xf numFmtId="4" fontId="28" fillId="0" borderId="54" xfId="0" applyNumberFormat="1" applyFont="1" applyFill="1" applyBorder="1" applyAlignment="1" applyProtection="1">
      <alignment vertical="center" wrapText="1"/>
      <protection locked="0"/>
    </xf>
    <xf numFmtId="4" fontId="28" fillId="0" borderId="64" xfId="0" applyNumberFormat="1" applyFont="1" applyBorder="1" applyAlignment="1" applyProtection="1">
      <alignment vertical="center"/>
      <protection locked="0"/>
    </xf>
    <xf numFmtId="4" fontId="28" fillId="0" borderId="2" xfId="0" applyNumberFormat="1" applyFont="1" applyBorder="1" applyAlignment="1" applyProtection="1">
      <alignment vertical="center"/>
      <protection locked="0"/>
    </xf>
    <xf numFmtId="4" fontId="50" fillId="0" borderId="45" xfId="0" applyNumberFormat="1" applyFont="1" applyBorder="1" applyAlignment="1" applyProtection="1">
      <alignment vertical="center"/>
      <protection locked="0"/>
    </xf>
    <xf numFmtId="4" fontId="50" fillId="0" borderId="5" xfId="0" applyNumberFormat="1" applyFont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vertical="center"/>
      <protection locked="0"/>
    </xf>
    <xf numFmtId="4" fontId="51" fillId="0" borderId="3" xfId="0" applyNumberFormat="1" applyFont="1" applyBorder="1" applyAlignment="1" applyProtection="1">
      <alignment horizontal="left" vertical="center" wrapText="1"/>
      <protection locked="0"/>
    </xf>
    <xf numFmtId="4" fontId="51" fillId="0" borderId="4" xfId="0" applyNumberFormat="1" applyFont="1" applyBorder="1" applyAlignment="1" applyProtection="1">
      <alignment horizontal="left" vertical="center" wrapText="1"/>
      <protection locked="0"/>
    </xf>
    <xf numFmtId="4" fontId="51" fillId="0" borderId="5" xfId="0" applyNumberFormat="1" applyFont="1" applyBorder="1" applyAlignment="1" applyProtection="1">
      <alignment horizontal="left" vertical="center" wrapText="1"/>
      <protection locked="0"/>
    </xf>
    <xf numFmtId="4" fontId="50" fillId="0" borderId="32" xfId="0" applyNumberFormat="1" applyFont="1" applyBorder="1" applyAlignment="1" applyProtection="1">
      <alignment vertical="center"/>
      <protection locked="0"/>
    </xf>
    <xf numFmtId="4" fontId="50" fillId="0" borderId="46" xfId="0" applyNumberFormat="1" applyFont="1" applyBorder="1" applyAlignment="1" applyProtection="1">
      <alignment vertical="center"/>
      <protection locked="0"/>
    </xf>
    <xf numFmtId="4" fontId="51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4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5" xfId="0" applyNumberFormat="1" applyFont="1" applyFill="1" applyBorder="1" applyAlignment="1" applyProtection="1">
      <alignment horizontal="left" vertical="center" wrapText="1"/>
      <protection locked="0"/>
    </xf>
    <xf numFmtId="4" fontId="28" fillId="0" borderId="58" xfId="0" applyNumberFormat="1" applyFont="1" applyFill="1" applyBorder="1" applyAlignment="1" applyProtection="1">
      <alignment vertical="center"/>
    </xf>
    <xf numFmtId="4" fontId="33" fillId="0" borderId="0" xfId="0" applyNumberFormat="1" applyFont="1" applyFill="1" applyBorder="1" applyAlignment="1" applyProtection="1">
      <alignment vertical="center"/>
    </xf>
    <xf numFmtId="4" fontId="48" fillId="0" borderId="89" xfId="0" applyNumberFormat="1" applyFont="1" applyFill="1" applyBorder="1" applyAlignment="1" applyProtection="1">
      <alignment horizontal="left" vertical="center" indent="1"/>
      <protection locked="0"/>
    </xf>
    <xf numFmtId="4" fontId="48" fillId="0" borderId="80" xfId="0" applyNumberFormat="1" applyFont="1" applyFill="1" applyBorder="1" applyAlignment="1" applyProtection="1">
      <alignment horizontal="left" vertical="center" indent="1"/>
      <protection locked="0"/>
    </xf>
    <xf numFmtId="4" fontId="48" fillId="0" borderId="50" xfId="0" applyNumberFormat="1" applyFont="1" applyFill="1" applyBorder="1" applyAlignment="1" applyProtection="1">
      <alignment horizontal="left" vertical="center" indent="1"/>
      <protection locked="0"/>
    </xf>
    <xf numFmtId="4" fontId="48" fillId="0" borderId="49" xfId="0" applyNumberFormat="1" applyFont="1" applyBorder="1" applyAlignment="1" applyProtection="1">
      <alignment vertical="center"/>
      <protection locked="0"/>
    </xf>
    <xf numFmtId="4" fontId="48" fillId="0" borderId="50" xfId="0" applyNumberFormat="1" applyFont="1" applyBorder="1" applyAlignment="1" applyProtection="1">
      <alignment vertical="center"/>
      <protection locked="0"/>
    </xf>
    <xf numFmtId="4" fontId="37" fillId="0" borderId="0" xfId="0" applyNumberFormat="1" applyFont="1" applyFill="1" applyBorder="1" applyAlignment="1" applyProtection="1">
      <alignment vertical="center"/>
      <protection locked="0"/>
    </xf>
    <xf numFmtId="4" fontId="28" fillId="0" borderId="49" xfId="0" applyNumberFormat="1" applyFont="1" applyFill="1" applyBorder="1" applyAlignment="1" applyProtection="1">
      <alignment vertical="center"/>
    </xf>
    <xf numFmtId="4" fontId="28" fillId="0" borderId="49" xfId="0" applyNumberFormat="1" applyFont="1" applyFill="1" applyBorder="1" applyAlignment="1" applyProtection="1">
      <alignment vertical="center"/>
      <protection locked="0"/>
    </xf>
    <xf numFmtId="4" fontId="28" fillId="0" borderId="50" xfId="0" applyNumberFormat="1" applyFont="1" applyFill="1" applyBorder="1" applyAlignment="1" applyProtection="1">
      <alignment vertical="center"/>
      <protection locked="0"/>
    </xf>
    <xf numFmtId="4" fontId="48" fillId="0" borderId="89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80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90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85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62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94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107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54" xfId="0" applyNumberFormat="1" applyFont="1" applyFill="1" applyBorder="1" applyAlignment="1" applyProtection="1">
      <alignment horizontal="left" vertical="center" wrapText="1" indent="1"/>
      <protection locked="0"/>
    </xf>
    <xf numFmtId="4" fontId="50" fillId="2" borderId="3" xfId="0" applyNumberFormat="1" applyFont="1" applyFill="1" applyBorder="1" applyAlignment="1" applyProtection="1">
      <alignment vertical="center"/>
      <protection locked="0"/>
    </xf>
    <xf numFmtId="4" fontId="50" fillId="2" borderId="4" xfId="0" applyNumberFormat="1" applyFont="1" applyFill="1" applyBorder="1" applyAlignment="1" applyProtection="1">
      <alignment vertical="center"/>
      <protection locked="0"/>
    </xf>
    <xf numFmtId="4" fontId="50" fillId="2" borderId="5" xfId="0" applyNumberFormat="1" applyFont="1" applyFill="1" applyBorder="1" applyAlignment="1" applyProtection="1">
      <alignment vertical="center"/>
      <protection locked="0"/>
    </xf>
    <xf numFmtId="4" fontId="50" fillId="2" borderId="45" xfId="0" applyNumberFormat="1" applyFont="1" applyFill="1" applyBorder="1" applyAlignment="1" applyProtection="1">
      <alignment vertical="center"/>
    </xf>
    <xf numFmtId="4" fontId="29" fillId="2" borderId="6" xfId="0" applyNumberFormat="1" applyFont="1" applyFill="1" applyBorder="1" applyAlignment="1" applyProtection="1">
      <alignment horizontal="center" vertical="center"/>
      <protection locked="0"/>
    </xf>
    <xf numFmtId="4" fontId="29" fillId="2" borderId="87" xfId="0" applyNumberFormat="1" applyFont="1" applyFill="1" applyBorder="1" applyAlignment="1" applyProtection="1">
      <alignment horizontal="center" vertical="center"/>
      <protection locked="0"/>
    </xf>
    <xf numFmtId="4" fontId="47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88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4" fontId="47" fillId="5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Border="1" applyAlignment="1">
      <alignment horizontal="center" vertical="center" wrapText="1"/>
    </xf>
    <xf numFmtId="4" fontId="33" fillId="0" borderId="56" xfId="0" applyNumberFormat="1" applyFont="1" applyBorder="1" applyAlignment="1" applyProtection="1">
      <alignment horizontal="left" vertical="center"/>
      <protection locked="0"/>
    </xf>
    <xf numFmtId="4" fontId="33" fillId="0" borderId="48" xfId="0" applyNumberFormat="1" applyFont="1" applyBorder="1" applyAlignment="1" applyProtection="1">
      <alignment horizontal="left" vertical="center"/>
      <protection locked="0"/>
    </xf>
    <xf numFmtId="4" fontId="33" fillId="0" borderId="89" xfId="0" applyNumberFormat="1" applyFont="1" applyBorder="1" applyAlignment="1" applyProtection="1">
      <alignment horizontal="left" vertical="center" wrapText="1"/>
      <protection locked="0"/>
    </xf>
    <xf numFmtId="4" fontId="33" fillId="0" borderId="50" xfId="0" applyNumberFormat="1" applyFont="1" applyBorder="1" applyAlignment="1" applyProtection="1">
      <alignment horizontal="left" vertical="center" wrapText="1"/>
      <protection locked="0"/>
    </xf>
    <xf numFmtId="4" fontId="33" fillId="0" borderId="49" xfId="0" applyNumberFormat="1" applyFont="1" applyBorder="1" applyAlignment="1" applyProtection="1">
      <alignment vertical="center" wrapText="1"/>
      <protection locked="0"/>
    </xf>
    <xf numFmtId="4" fontId="33" fillId="0" borderId="94" xfId="0" applyNumberFormat="1" applyFont="1" applyFill="1" applyBorder="1" applyAlignment="1" applyProtection="1">
      <alignment horizontal="left" vertical="center"/>
      <protection locked="0"/>
    </xf>
    <xf numFmtId="4" fontId="33" fillId="0" borderId="54" xfId="0" applyNumberFormat="1" applyFont="1" applyFill="1" applyBorder="1" applyAlignment="1" applyProtection="1">
      <alignment horizontal="left" vertical="center"/>
      <protection locked="0"/>
    </xf>
    <xf numFmtId="4" fontId="33" fillId="0" borderId="102" xfId="0" applyNumberFormat="1" applyFont="1" applyBorder="1" applyAlignment="1" applyProtection="1">
      <alignment vertical="center"/>
      <protection locked="0"/>
    </xf>
    <xf numFmtId="4" fontId="33" fillId="0" borderId="100" xfId="0" applyNumberFormat="1" applyFont="1" applyBorder="1" applyAlignment="1" applyProtection="1">
      <alignment vertical="center"/>
      <protection locked="0"/>
    </xf>
    <xf numFmtId="4" fontId="29" fillId="5" borderId="3" xfId="0" applyNumberFormat="1" applyFont="1" applyFill="1" applyBorder="1" applyAlignment="1" applyProtection="1">
      <alignment horizontal="left" vertical="center"/>
      <protection locked="0"/>
    </xf>
    <xf numFmtId="4" fontId="29" fillId="5" borderId="5" xfId="0" applyNumberFormat="1" applyFont="1" applyFill="1" applyBorder="1" applyAlignment="1" applyProtection="1">
      <alignment horizontal="left" vertical="center"/>
      <protection locked="0"/>
    </xf>
    <xf numFmtId="4" fontId="27" fillId="5" borderId="45" xfId="0" applyNumberFormat="1" applyFont="1" applyFill="1" applyBorder="1" applyAlignment="1" applyProtection="1">
      <alignment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 applyProtection="1">
      <alignment vertical="center" wrapText="1"/>
      <protection locked="0"/>
    </xf>
    <xf numFmtId="4" fontId="22" fillId="0" borderId="5" xfId="0" applyNumberFormat="1" applyFont="1" applyFill="1" applyBorder="1" applyAlignment="1" applyProtection="1">
      <alignment vertical="center" wrapText="1"/>
      <protection locked="0"/>
    </xf>
    <xf numFmtId="4" fontId="33" fillId="0" borderId="45" xfId="0" applyNumberFormat="1" applyFont="1" applyBorder="1" applyAlignment="1" applyProtection="1">
      <alignment vertical="center"/>
      <protection locked="0"/>
    </xf>
    <xf numFmtId="4" fontId="46" fillId="0" borderId="56" xfId="0" applyNumberFormat="1" applyFont="1" applyFill="1" applyBorder="1" applyAlignment="1" applyProtection="1">
      <alignment vertical="center" wrapText="1"/>
      <protection locked="0"/>
    </xf>
    <xf numFmtId="4" fontId="46" fillId="0" borderId="57" xfId="0" applyNumberFormat="1" applyFont="1" applyFill="1" applyBorder="1" applyAlignment="1" applyProtection="1">
      <alignment vertical="center" wrapText="1"/>
      <protection locked="0"/>
    </xf>
    <xf numFmtId="4" fontId="46" fillId="0" borderId="48" xfId="0" applyNumberFormat="1" applyFont="1" applyFill="1" applyBorder="1" applyAlignment="1" applyProtection="1">
      <alignment vertical="center" wrapText="1"/>
      <protection locked="0"/>
    </xf>
    <xf numFmtId="4" fontId="37" fillId="0" borderId="47" xfId="0" applyNumberFormat="1" applyFont="1" applyBorder="1" applyAlignment="1" applyProtection="1">
      <alignment vertical="center"/>
      <protection locked="0"/>
    </xf>
    <xf numFmtId="4" fontId="37" fillId="0" borderId="48" xfId="0" applyNumberFormat="1" applyFont="1" applyBorder="1" applyAlignment="1" applyProtection="1">
      <alignment vertical="center"/>
      <protection locked="0"/>
    </xf>
    <xf numFmtId="4" fontId="46" fillId="0" borderId="89" xfId="0" applyNumberFormat="1" applyFont="1" applyFill="1" applyBorder="1" applyAlignment="1" applyProtection="1">
      <alignment vertical="center" wrapText="1"/>
      <protection locked="0"/>
    </xf>
    <xf numFmtId="4" fontId="46" fillId="0" borderId="80" xfId="0" applyNumberFormat="1" applyFont="1" applyFill="1" applyBorder="1" applyAlignment="1" applyProtection="1">
      <alignment vertical="center" wrapText="1"/>
      <protection locked="0"/>
    </xf>
    <xf numFmtId="4" fontId="46" fillId="0" borderId="50" xfId="0" applyNumberFormat="1" applyFont="1" applyFill="1" applyBorder="1" applyAlignment="1" applyProtection="1">
      <alignment vertical="center" wrapText="1"/>
      <protection locked="0"/>
    </xf>
    <xf numFmtId="4" fontId="37" fillId="0" borderId="49" xfId="0" applyNumberFormat="1" applyFont="1" applyBorder="1" applyAlignment="1" applyProtection="1">
      <alignment vertical="center"/>
      <protection locked="0"/>
    </xf>
    <xf numFmtId="4" fontId="37" fillId="0" borderId="50" xfId="0" applyNumberFormat="1" applyFont="1" applyBorder="1" applyAlignment="1" applyProtection="1">
      <alignment vertical="center"/>
      <protection locked="0"/>
    </xf>
    <xf numFmtId="4" fontId="46" fillId="0" borderId="94" xfId="0" applyNumberFormat="1" applyFont="1" applyFill="1" applyBorder="1" applyAlignment="1" applyProtection="1">
      <alignment vertical="center" wrapText="1"/>
      <protection locked="0"/>
    </xf>
    <xf numFmtId="4" fontId="46" fillId="0" borderId="107" xfId="0" applyNumberFormat="1" applyFont="1" applyFill="1" applyBorder="1" applyAlignment="1" applyProtection="1">
      <alignment vertical="center" wrapText="1"/>
      <protection locked="0"/>
    </xf>
    <xf numFmtId="4" fontId="46" fillId="0" borderId="54" xfId="0" applyNumberFormat="1" applyFont="1" applyFill="1" applyBorder="1" applyAlignment="1" applyProtection="1">
      <alignment vertical="center" wrapText="1"/>
      <protection locked="0"/>
    </xf>
    <xf numFmtId="4" fontId="37" fillId="0" borderId="53" xfId="0" applyNumberFormat="1" applyFont="1" applyBorder="1" applyAlignment="1" applyProtection="1">
      <alignment vertical="center"/>
      <protection locked="0"/>
    </xf>
    <xf numFmtId="4" fontId="37" fillId="0" borderId="54" xfId="0" applyNumberFormat="1" applyFont="1" applyBorder="1" applyAlignment="1" applyProtection="1">
      <alignment vertical="center"/>
      <protection locked="0"/>
    </xf>
    <xf numFmtId="4" fontId="22" fillId="0" borderId="3" xfId="0" applyNumberFormat="1" applyFont="1" applyFill="1" applyBorder="1" applyAlignment="1" applyProtection="1">
      <alignment vertical="center"/>
      <protection locked="0"/>
    </xf>
    <xf numFmtId="4" fontId="22" fillId="0" borderId="4" xfId="0" applyNumberFormat="1" applyFont="1" applyFill="1" applyBorder="1" applyAlignment="1" applyProtection="1">
      <alignment vertical="center"/>
      <protection locked="0"/>
    </xf>
    <xf numFmtId="4" fontId="22" fillId="0" borderId="5" xfId="0" applyNumberFormat="1" applyFont="1" applyFill="1" applyBorder="1" applyAlignment="1" applyProtection="1">
      <alignment vertical="center"/>
      <protection locked="0"/>
    </xf>
    <xf numFmtId="4" fontId="33" fillId="0" borderId="5" xfId="0" applyNumberFormat="1" applyFont="1" applyBorder="1" applyAlignment="1" applyProtection="1">
      <alignment vertical="center"/>
      <protection locked="0"/>
    </xf>
    <xf numFmtId="4" fontId="22" fillId="0" borderId="88" xfId="0" applyNumberFormat="1" applyFont="1" applyFill="1" applyBorder="1" applyAlignment="1" applyProtection="1">
      <alignment vertical="center"/>
      <protection locked="0"/>
    </xf>
    <xf numFmtId="4" fontId="22" fillId="0" borderId="1" xfId="0" applyNumberFormat="1" applyFont="1" applyFill="1" applyBorder="1" applyAlignment="1" applyProtection="1">
      <alignment vertical="center"/>
      <protection locked="0"/>
    </xf>
    <xf numFmtId="4" fontId="22" fillId="0" borderId="2" xfId="0" applyNumberFormat="1" applyFont="1" applyFill="1" applyBorder="1" applyAlignment="1" applyProtection="1">
      <alignment vertical="center"/>
      <protection locked="0"/>
    </xf>
    <xf numFmtId="4" fontId="33" fillId="0" borderId="45" xfId="0" applyNumberFormat="1" applyFont="1" applyFill="1" applyBorder="1" applyAlignment="1" applyProtection="1">
      <alignment vertical="center"/>
    </xf>
    <xf numFmtId="4" fontId="46" fillId="0" borderId="56" xfId="0" applyNumberFormat="1" applyFont="1" applyFill="1" applyBorder="1" applyAlignment="1" applyProtection="1">
      <alignment vertical="center"/>
      <protection locked="0"/>
    </xf>
    <xf numFmtId="4" fontId="46" fillId="0" borderId="57" xfId="0" applyNumberFormat="1" applyFont="1" applyFill="1" applyBorder="1" applyAlignment="1" applyProtection="1">
      <alignment vertical="center"/>
      <protection locked="0"/>
    </xf>
    <xf numFmtId="4" fontId="46" fillId="0" borderId="48" xfId="0" applyNumberFormat="1" applyFont="1" applyFill="1" applyBorder="1" applyAlignment="1" applyProtection="1">
      <alignment vertical="center"/>
      <protection locked="0"/>
    </xf>
    <xf numFmtId="4" fontId="37" fillId="0" borderId="47" xfId="0" applyNumberFormat="1" applyFont="1" applyFill="1" applyBorder="1" applyAlignment="1" applyProtection="1">
      <alignment vertical="center"/>
    </xf>
    <xf numFmtId="4" fontId="46" fillId="0" borderId="89" xfId="0" applyNumberFormat="1" applyFont="1" applyFill="1" applyBorder="1" applyAlignment="1" applyProtection="1">
      <alignment vertical="center"/>
      <protection locked="0"/>
    </xf>
    <xf numFmtId="4" fontId="46" fillId="0" borderId="80" xfId="0" applyNumberFormat="1" applyFont="1" applyFill="1" applyBorder="1" applyAlignment="1" applyProtection="1">
      <alignment vertical="center"/>
      <protection locked="0"/>
    </xf>
    <xf numFmtId="4" fontId="46" fillId="0" borderId="50" xfId="0" applyNumberFormat="1" applyFont="1" applyFill="1" applyBorder="1" applyAlignment="1" applyProtection="1">
      <alignment vertical="center"/>
      <protection locked="0"/>
    </xf>
    <xf numFmtId="4" fontId="37" fillId="0" borderId="49" xfId="0" applyNumberFormat="1" applyFont="1" applyFill="1" applyBorder="1" applyAlignment="1" applyProtection="1">
      <alignment vertical="center"/>
    </xf>
    <xf numFmtId="4" fontId="37" fillId="0" borderId="102" xfId="0" applyNumberFormat="1" applyFont="1" applyBorder="1" applyAlignment="1" applyProtection="1">
      <alignment vertical="center"/>
      <protection locked="0"/>
    </xf>
    <xf numFmtId="4" fontId="37" fillId="0" borderId="100" xfId="0" applyNumberFormat="1" applyFont="1" applyBorder="1" applyAlignment="1" applyProtection="1">
      <alignment vertical="center"/>
      <protection locked="0"/>
    </xf>
    <xf numFmtId="4" fontId="22" fillId="2" borderId="3" xfId="0" applyNumberFormat="1" applyFont="1" applyFill="1" applyBorder="1" applyAlignment="1" applyProtection="1">
      <alignment horizontal="left" vertical="center"/>
      <protection locked="0"/>
    </xf>
    <xf numFmtId="4" fontId="22" fillId="2" borderId="4" xfId="0" applyNumberFormat="1" applyFont="1" applyFill="1" applyBorder="1" applyAlignment="1" applyProtection="1">
      <alignment horizontal="left" vertical="center"/>
      <protection locked="0"/>
    </xf>
    <xf numFmtId="4" fontId="22" fillId="2" borderId="5" xfId="0" applyNumberFormat="1" applyFont="1" applyFill="1" applyBorder="1" applyAlignment="1" applyProtection="1">
      <alignment horizontal="left" vertical="center"/>
      <protection locked="0"/>
    </xf>
    <xf numFmtId="4" fontId="22" fillId="0" borderId="3" xfId="0" applyNumberFormat="1" applyFont="1" applyBorder="1" applyAlignment="1" applyProtection="1">
      <alignment horizontal="left" vertical="center" wrapText="1"/>
      <protection locked="0"/>
    </xf>
    <xf numFmtId="4" fontId="22" fillId="0" borderId="4" xfId="0" applyNumberFormat="1" applyFont="1" applyBorder="1" applyAlignment="1" applyProtection="1">
      <alignment horizontal="left" vertical="center" wrapText="1"/>
      <protection locked="0"/>
    </xf>
    <xf numFmtId="4" fontId="22" fillId="0" borderId="5" xfId="0" applyNumberFormat="1" applyFont="1" applyBorder="1" applyAlignment="1" applyProtection="1">
      <alignment horizontal="left" vertical="center" wrapText="1"/>
      <protection locked="0"/>
    </xf>
    <xf numFmtId="4" fontId="32" fillId="0" borderId="45" xfId="0" applyNumberFormat="1" applyFont="1" applyBorder="1" applyAlignment="1" applyProtection="1">
      <alignment vertical="center"/>
      <protection locked="0"/>
    </xf>
    <xf numFmtId="4" fontId="32" fillId="0" borderId="56" xfId="0" applyNumberFormat="1" applyFont="1" applyFill="1" applyBorder="1" applyAlignment="1" applyProtection="1">
      <alignment vertical="center" wrapText="1"/>
      <protection locked="0"/>
    </xf>
    <xf numFmtId="4" fontId="32" fillId="0" borderId="57" xfId="0" applyNumberFormat="1" applyFont="1" applyFill="1" applyBorder="1" applyAlignment="1" applyProtection="1">
      <alignment vertical="center" wrapText="1"/>
      <protection locked="0"/>
    </xf>
    <xf numFmtId="4" fontId="32" fillId="0" borderId="48" xfId="0" applyNumberFormat="1" applyFont="1" applyFill="1" applyBorder="1" applyAlignment="1" applyProtection="1">
      <alignment vertical="center" wrapText="1"/>
      <protection locked="0"/>
    </xf>
    <xf numFmtId="4" fontId="32" fillId="0" borderId="80" xfId="0" applyNumberFormat="1" applyFont="1" applyFill="1" applyBorder="1" applyAlignment="1" applyProtection="1">
      <alignment vertical="center" wrapText="1"/>
      <protection locked="0"/>
    </xf>
    <xf numFmtId="4" fontId="32" fillId="0" borderId="50" xfId="0" applyNumberFormat="1" applyFont="1" applyFill="1" applyBorder="1" applyAlignment="1" applyProtection="1">
      <alignment vertical="center" wrapText="1"/>
      <protection locked="0"/>
    </xf>
    <xf numFmtId="4" fontId="32" fillId="0" borderId="49" xfId="0" applyNumberFormat="1" applyFont="1" applyFill="1" applyBorder="1" applyAlignment="1" applyProtection="1">
      <alignment vertical="center"/>
    </xf>
    <xf numFmtId="4" fontId="37" fillId="0" borderId="80" xfId="0" applyNumberFormat="1" applyFont="1" applyFill="1" applyBorder="1" applyAlignment="1" applyProtection="1">
      <alignment vertical="center" wrapText="1"/>
      <protection locked="0"/>
    </xf>
    <xf numFmtId="4" fontId="33" fillId="0" borderId="49" xfId="0" applyNumberFormat="1" applyFont="1" applyFill="1" applyBorder="1" applyAlignment="1" applyProtection="1">
      <alignment vertical="center"/>
    </xf>
    <xf numFmtId="4" fontId="32" fillId="0" borderId="80" xfId="0" applyNumberFormat="1" applyFont="1" applyFill="1" applyBorder="1" applyAlignment="1" applyProtection="1">
      <alignment vertical="center"/>
      <protection locked="0"/>
    </xf>
    <xf numFmtId="4" fontId="37" fillId="0" borderId="89" xfId="0" applyNumberFormat="1" applyFont="1" applyFill="1" applyBorder="1" applyAlignment="1">
      <alignment vertical="center" wrapText="1"/>
    </xf>
    <xf numFmtId="4" fontId="37" fillId="0" borderId="80" xfId="0" applyNumberFormat="1" applyFont="1" applyFill="1" applyBorder="1" applyAlignment="1">
      <alignment vertical="center" wrapText="1"/>
    </xf>
    <xf numFmtId="4" fontId="37" fillId="0" borderId="50" xfId="0" applyNumberFormat="1" applyFont="1" applyFill="1" applyBorder="1" applyAlignment="1">
      <alignment vertical="center" wrapText="1"/>
    </xf>
    <xf numFmtId="4" fontId="37" fillId="0" borderId="94" xfId="0" applyNumberFormat="1" applyFont="1" applyFill="1" applyBorder="1" applyAlignment="1" applyProtection="1">
      <alignment vertical="center" wrapText="1"/>
      <protection locked="0"/>
    </xf>
    <xf numFmtId="4" fontId="37" fillId="0" borderId="107" xfId="0" applyNumberFormat="1" applyFont="1" applyFill="1" applyBorder="1" applyAlignment="1" applyProtection="1">
      <alignment vertical="center" wrapText="1"/>
      <protection locked="0"/>
    </xf>
    <xf numFmtId="4" fontId="37" fillId="0" borderId="54" xfId="0" applyNumberFormat="1" applyFont="1" applyFill="1" applyBorder="1" applyAlignment="1" applyProtection="1">
      <alignment vertical="center" wrapText="1"/>
      <protection locked="0"/>
    </xf>
    <xf numFmtId="4" fontId="32" fillId="6" borderId="3" xfId="0" applyNumberFormat="1" applyFont="1" applyFill="1" applyBorder="1" applyAlignment="1" applyProtection="1">
      <alignment horizontal="left" vertical="center"/>
      <protection locked="0"/>
    </xf>
    <xf numFmtId="4" fontId="32" fillId="6" borderId="4" xfId="0" applyNumberFormat="1" applyFont="1" applyFill="1" applyBorder="1" applyAlignment="1" applyProtection="1">
      <alignment horizontal="left" vertical="center"/>
      <protection locked="0"/>
    </xf>
    <xf numFmtId="4" fontId="32" fillId="6" borderId="5" xfId="0" applyNumberFormat="1" applyFont="1" applyFill="1" applyBorder="1" applyAlignment="1" applyProtection="1">
      <alignment horizontal="left" vertical="center"/>
      <protection locked="0"/>
    </xf>
    <xf numFmtId="4" fontId="32" fillId="6" borderId="45" xfId="0" applyNumberFormat="1" applyFont="1" applyFill="1" applyBorder="1" applyAlignment="1" applyProtection="1">
      <alignment horizontal="right" vertical="center"/>
    </xf>
    <xf numFmtId="4" fontId="47" fillId="2" borderId="3" xfId="0" applyNumberFormat="1" applyFont="1" applyFill="1" applyBorder="1" applyAlignment="1" applyProtection="1">
      <alignment horizontal="center" vertical="center"/>
      <protection locked="0"/>
    </xf>
    <xf numFmtId="4" fontId="47" fillId="2" borderId="4" xfId="0" applyNumberFormat="1" applyFont="1" applyFill="1" applyBorder="1" applyAlignment="1" applyProtection="1">
      <alignment horizontal="center" vertical="center"/>
      <protection locked="0"/>
    </xf>
    <xf numFmtId="4" fontId="47" fillId="2" borderId="5" xfId="0" applyNumberFormat="1" applyFont="1" applyFill="1" applyBorder="1" applyAlignment="1" applyProtection="1">
      <alignment horizontal="center" vertical="center"/>
      <protection locked="0"/>
    </xf>
    <xf numFmtId="4" fontId="47" fillId="5" borderId="45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88" xfId="0" applyNumberFormat="1" applyFont="1" applyFill="1" applyBorder="1" applyAlignment="1" applyProtection="1">
      <alignment vertical="center" wrapText="1"/>
      <protection locked="0"/>
    </xf>
    <xf numFmtId="4" fontId="22" fillId="0" borderId="1" xfId="0" applyNumberFormat="1" applyFont="1" applyFill="1" applyBorder="1" applyAlignment="1" applyProtection="1">
      <alignment vertical="center" wrapText="1"/>
      <protection locked="0"/>
    </xf>
    <xf numFmtId="4" fontId="22" fillId="0" borderId="2" xfId="0" applyNumberFormat="1" applyFont="1" applyFill="1" applyBorder="1" applyAlignment="1" applyProtection="1">
      <alignment vertical="center" wrapText="1"/>
      <protection locked="0"/>
    </xf>
    <xf numFmtId="4" fontId="21" fillId="0" borderId="56" xfId="0" applyNumberFormat="1" applyFont="1" applyFill="1" applyBorder="1" applyAlignment="1" applyProtection="1">
      <alignment vertical="center"/>
      <protection locked="0"/>
    </xf>
    <xf numFmtId="4" fontId="21" fillId="0" borderId="57" xfId="0" applyNumberFormat="1" applyFont="1" applyFill="1" applyBorder="1" applyAlignment="1" applyProtection="1">
      <alignment vertical="center"/>
      <protection locked="0"/>
    </xf>
    <xf numFmtId="4" fontId="21" fillId="0" borderId="48" xfId="0" applyNumberFormat="1" applyFont="1" applyFill="1" applyBorder="1" applyAlignment="1" applyProtection="1">
      <alignment vertical="center"/>
      <protection locked="0"/>
    </xf>
    <xf numFmtId="4" fontId="33" fillId="0" borderId="48" xfId="0" applyNumberFormat="1" applyFont="1" applyBorder="1" applyAlignment="1" applyProtection="1">
      <alignment vertical="center"/>
      <protection locked="0"/>
    </xf>
    <xf numFmtId="4" fontId="21" fillId="0" borderId="55" xfId="0" applyNumberFormat="1" applyFont="1" applyFill="1" applyBorder="1" applyAlignment="1" applyProtection="1">
      <alignment vertical="center"/>
      <protection locked="0"/>
    </xf>
    <xf numFmtId="4" fontId="21" fillId="0" borderId="0" xfId="0" applyNumberFormat="1" applyFont="1" applyFill="1" applyBorder="1" applyAlignment="1" applyProtection="1">
      <alignment vertical="center"/>
      <protection locked="0"/>
    </xf>
    <xf numFmtId="4" fontId="21" fillId="0" borderId="46" xfId="0" applyNumberFormat="1" applyFont="1" applyFill="1" applyBorder="1" applyAlignment="1" applyProtection="1">
      <alignment vertical="center"/>
      <protection locked="0"/>
    </xf>
    <xf numFmtId="4" fontId="33" fillId="0" borderId="46" xfId="0" applyNumberFormat="1" applyFont="1" applyBorder="1" applyAlignment="1" applyProtection="1">
      <alignment vertical="center"/>
      <protection locked="0"/>
    </xf>
    <xf numFmtId="4" fontId="51" fillId="0" borderId="3" xfId="0" applyNumberFormat="1" applyFont="1" applyFill="1" applyBorder="1" applyAlignment="1" applyProtection="1">
      <alignment vertical="center"/>
      <protection locked="0"/>
    </xf>
    <xf numFmtId="4" fontId="51" fillId="0" borderId="4" xfId="0" applyNumberFormat="1" applyFont="1" applyFill="1" applyBorder="1" applyAlignment="1" applyProtection="1">
      <alignment vertical="center"/>
      <protection locked="0"/>
    </xf>
    <xf numFmtId="4" fontId="51" fillId="0" borderId="5" xfId="0" applyNumberFormat="1" applyFont="1" applyFill="1" applyBorder="1" applyAlignment="1" applyProtection="1">
      <alignment vertical="center"/>
      <protection locked="0"/>
    </xf>
    <xf numFmtId="4" fontId="52" fillId="0" borderId="56" xfId="0" applyNumberFormat="1" applyFont="1" applyFill="1" applyBorder="1" applyAlignment="1" applyProtection="1">
      <alignment vertical="center" wrapText="1"/>
      <protection locked="0"/>
    </xf>
    <xf numFmtId="4" fontId="52" fillId="0" borderId="57" xfId="0" applyNumberFormat="1" applyFont="1" applyFill="1" applyBorder="1" applyAlignment="1" applyProtection="1">
      <alignment vertical="center" wrapText="1"/>
      <protection locked="0"/>
    </xf>
    <xf numFmtId="4" fontId="52" fillId="0" borderId="48" xfId="0" applyNumberFormat="1" applyFont="1" applyFill="1" applyBorder="1" applyAlignment="1" applyProtection="1">
      <alignment vertical="center" wrapText="1"/>
      <protection locked="0"/>
    </xf>
    <xf numFmtId="4" fontId="52" fillId="0" borderId="55" xfId="0" applyNumberFormat="1" applyFont="1" applyFill="1" applyBorder="1" applyAlignment="1" applyProtection="1">
      <alignment vertical="center" wrapText="1"/>
      <protection locked="0"/>
    </xf>
    <xf numFmtId="4" fontId="52" fillId="0" borderId="0" xfId="0" applyNumberFormat="1" applyFont="1" applyFill="1" applyBorder="1" applyAlignment="1" applyProtection="1">
      <alignment vertical="center" wrapText="1"/>
      <protection locked="0"/>
    </xf>
    <xf numFmtId="4" fontId="52" fillId="0" borderId="46" xfId="0" applyNumberFormat="1" applyFont="1" applyFill="1" applyBorder="1" applyAlignment="1" applyProtection="1">
      <alignment vertical="center" wrapText="1"/>
      <protection locked="0"/>
    </xf>
    <xf numFmtId="4" fontId="52" fillId="0" borderId="56" xfId="0" applyNumberFormat="1" applyFont="1" applyFill="1" applyBorder="1" applyAlignment="1" applyProtection="1">
      <alignment vertical="center"/>
      <protection locked="0"/>
    </xf>
    <xf numFmtId="4" fontId="52" fillId="0" borderId="57" xfId="0" applyNumberFormat="1" applyFont="1" applyFill="1" applyBorder="1" applyAlignment="1" applyProtection="1">
      <alignment vertical="center"/>
      <protection locked="0"/>
    </xf>
    <xf numFmtId="4" fontId="52" fillId="0" borderId="48" xfId="0" applyNumberFormat="1" applyFont="1" applyFill="1" applyBorder="1" applyAlignment="1" applyProtection="1">
      <alignment vertical="center"/>
      <protection locked="0"/>
    </xf>
    <xf numFmtId="4" fontId="52" fillId="0" borderId="89" xfId="0" applyNumberFormat="1" applyFont="1" applyFill="1" applyBorder="1" applyAlignment="1" applyProtection="1">
      <alignment vertical="center"/>
      <protection locked="0"/>
    </xf>
    <xf numFmtId="4" fontId="52" fillId="0" borderId="80" xfId="0" applyNumberFormat="1" applyFont="1" applyFill="1" applyBorder="1" applyAlignment="1" applyProtection="1">
      <alignment vertical="center"/>
      <protection locked="0"/>
    </xf>
    <xf numFmtId="4" fontId="52" fillId="0" borderId="50" xfId="0" applyNumberFormat="1" applyFont="1" applyFill="1" applyBorder="1" applyAlignment="1" applyProtection="1">
      <alignment vertical="center"/>
      <protection locked="0"/>
    </xf>
    <xf numFmtId="4" fontId="52" fillId="0" borderId="89" xfId="0" applyNumberFormat="1" applyFont="1" applyFill="1" applyBorder="1" applyAlignment="1" applyProtection="1">
      <alignment vertical="center" wrapText="1"/>
      <protection locked="0"/>
    </xf>
    <xf numFmtId="4" fontId="52" fillId="0" borderId="80" xfId="0" applyNumberFormat="1" applyFont="1" applyFill="1" applyBorder="1" applyAlignment="1" applyProtection="1">
      <alignment vertical="center" wrapText="1"/>
      <protection locked="0"/>
    </xf>
    <xf numFmtId="4" fontId="52" fillId="0" borderId="50" xfId="0" applyNumberFormat="1" applyFont="1" applyFill="1" applyBorder="1" applyAlignment="1" applyProtection="1">
      <alignment vertical="center" wrapText="1"/>
      <protection locked="0"/>
    </xf>
    <xf numFmtId="4" fontId="48" fillId="0" borderId="94" xfId="0" applyNumberFormat="1" applyFont="1" applyFill="1" applyBorder="1" applyAlignment="1" applyProtection="1">
      <alignment vertical="center"/>
      <protection locked="0"/>
    </xf>
    <xf numFmtId="4" fontId="48" fillId="0" borderId="107" xfId="0" applyNumberFormat="1" applyFont="1" applyFill="1" applyBorder="1" applyAlignment="1" applyProtection="1">
      <alignment vertical="center"/>
      <protection locked="0"/>
    </xf>
    <xf numFmtId="4" fontId="48" fillId="0" borderId="54" xfId="0" applyNumberFormat="1" applyFont="1" applyFill="1" applyBorder="1" applyAlignment="1" applyProtection="1">
      <alignment vertical="center"/>
      <protection locked="0"/>
    </xf>
    <xf numFmtId="4" fontId="29" fillId="5" borderId="4" xfId="0" applyNumberFormat="1" applyFont="1" applyFill="1" applyBorder="1" applyAlignment="1" applyProtection="1">
      <alignment horizontal="left" vertical="center"/>
      <protection locked="0"/>
    </xf>
    <xf numFmtId="4" fontId="27" fillId="5" borderId="45" xfId="0" applyNumberFormat="1" applyFont="1" applyFill="1" applyBorder="1" applyAlignment="1" applyProtection="1">
      <alignment horizontal="right" vertical="center"/>
    </xf>
    <xf numFmtId="4" fontId="46" fillId="0" borderId="55" xfId="0" applyNumberFormat="1" applyFont="1" applyFill="1" applyBorder="1" applyAlignment="1" applyProtection="1">
      <alignment vertical="center"/>
      <protection locked="0"/>
    </xf>
    <xf numFmtId="4" fontId="46" fillId="0" borderId="0" xfId="0" applyNumberFormat="1" applyFont="1" applyFill="1" applyBorder="1" applyAlignment="1" applyProtection="1">
      <alignment vertical="center"/>
      <protection locked="0"/>
    </xf>
    <xf numFmtId="4" fontId="46" fillId="0" borderId="46" xfId="0" applyNumberFormat="1" applyFont="1" applyFill="1" applyBorder="1" applyAlignment="1" applyProtection="1">
      <alignment vertical="center"/>
      <protection locked="0"/>
    </xf>
    <xf numFmtId="4" fontId="46" fillId="0" borderId="94" xfId="0" applyNumberFormat="1" applyFont="1" applyFill="1" applyBorder="1" applyAlignment="1" applyProtection="1">
      <alignment vertical="center"/>
      <protection locked="0"/>
    </xf>
    <xf numFmtId="4" fontId="46" fillId="0" borderId="107" xfId="0" applyNumberFormat="1" applyFont="1" applyFill="1" applyBorder="1" applyAlignment="1" applyProtection="1">
      <alignment vertical="center"/>
      <protection locked="0"/>
    </xf>
    <xf numFmtId="4" fontId="46" fillId="0" borderId="54" xfId="0" applyNumberFormat="1" applyFont="1" applyFill="1" applyBorder="1" applyAlignment="1" applyProtection="1">
      <alignment vertical="center"/>
      <protection locked="0"/>
    </xf>
    <xf numFmtId="4" fontId="32" fillId="5" borderId="4" xfId="0" applyNumberFormat="1" applyFont="1" applyFill="1" applyBorder="1" applyAlignment="1" applyProtection="1">
      <alignment horizontal="left" vertical="center"/>
      <protection locked="0"/>
    </xf>
    <xf numFmtId="4" fontId="29" fillId="0" borderId="0" xfId="0" applyNumberFormat="1" applyFont="1" applyAlignment="1">
      <alignment horizontal="left" vertical="center"/>
    </xf>
    <xf numFmtId="0" fontId="33" fillId="0" borderId="0" xfId="0" applyNumberFormat="1" applyFont="1" applyAlignment="1">
      <alignment vertical="center"/>
    </xf>
    <xf numFmtId="4" fontId="32" fillId="5" borderId="6" xfId="0" applyNumberFormat="1" applyFont="1" applyFill="1" applyBorder="1" applyAlignment="1">
      <alignment horizontal="center" vertical="center"/>
    </xf>
    <xf numFmtId="4" fontId="32" fillId="5" borderId="86" xfId="0" applyNumberFormat="1" applyFont="1" applyFill="1" applyBorder="1" applyAlignment="1">
      <alignment horizontal="center" vertical="center"/>
    </xf>
    <xf numFmtId="4" fontId="32" fillId="5" borderId="105" xfId="0" applyNumberFormat="1" applyFont="1" applyFill="1" applyBorder="1" applyAlignment="1">
      <alignment horizontal="center" vertical="center" wrapText="1"/>
    </xf>
    <xf numFmtId="4" fontId="33" fillId="5" borderId="108" xfId="0" applyNumberFormat="1" applyFont="1" applyFill="1" applyBorder="1" applyAlignment="1">
      <alignment horizontal="center" vertical="center"/>
    </xf>
    <xf numFmtId="4" fontId="33" fillId="5" borderId="92" xfId="0" applyNumberFormat="1" applyFont="1" applyFill="1" applyBorder="1" applyAlignment="1">
      <alignment horizontal="center" vertical="center"/>
    </xf>
    <xf numFmtId="4" fontId="32" fillId="5" borderId="1" xfId="0" applyNumberFormat="1" applyFont="1" applyFill="1" applyBorder="1" applyAlignment="1">
      <alignment horizontal="center" vertical="center"/>
    </xf>
    <xf numFmtId="4" fontId="32" fillId="5" borderId="3" xfId="0" applyNumberFormat="1" applyFont="1" applyFill="1" applyBorder="1" applyAlignment="1">
      <alignment horizontal="center" vertical="center"/>
    </xf>
    <xf numFmtId="4" fontId="32" fillId="5" borderId="4" xfId="0" applyNumberFormat="1" applyFont="1" applyFill="1" applyBorder="1" applyAlignment="1">
      <alignment horizontal="center" vertical="center"/>
    </xf>
    <xf numFmtId="4" fontId="33" fillId="0" borderId="109" xfId="0" applyNumberFormat="1" applyFont="1" applyFill="1" applyBorder="1" applyAlignment="1">
      <alignment vertical="center" wrapText="1"/>
    </xf>
    <xf numFmtId="4" fontId="33" fillId="0" borderId="48" xfId="0" applyNumberFormat="1" applyFont="1" applyFill="1" applyBorder="1" applyAlignment="1">
      <alignment vertical="center" wrapText="1"/>
    </xf>
    <xf numFmtId="4" fontId="33" fillId="0" borderId="89" xfId="0" applyNumberFormat="1" applyFont="1" applyFill="1" applyBorder="1" applyAlignment="1" applyProtection="1">
      <alignment vertical="center"/>
      <protection locked="0"/>
    </xf>
    <xf numFmtId="4" fontId="33" fillId="0" borderId="79" xfId="0" applyNumberFormat="1" applyFont="1" applyFill="1" applyBorder="1" applyAlignment="1">
      <alignment vertical="center" wrapText="1"/>
    </xf>
    <xf numFmtId="4" fontId="33" fillId="0" borderId="50" xfId="0" applyNumberFormat="1" applyFont="1" applyFill="1" applyBorder="1" applyAlignment="1">
      <alignment vertical="center" wrapText="1"/>
    </xf>
    <xf numFmtId="4" fontId="33" fillId="0" borderId="80" xfId="0" applyNumberFormat="1" applyFont="1" applyFill="1" applyBorder="1" applyAlignment="1" applyProtection="1">
      <alignment vertical="center"/>
      <protection locked="0"/>
    </xf>
    <xf numFmtId="4" fontId="33" fillId="0" borderId="79" xfId="0" applyNumberFormat="1" applyFont="1" applyFill="1" applyBorder="1" applyAlignment="1">
      <alignment horizontal="left" vertical="center" wrapText="1"/>
    </xf>
    <xf numFmtId="4" fontId="33" fillId="0" borderId="50" xfId="0" applyNumberFormat="1" applyFont="1" applyFill="1" applyBorder="1" applyAlignment="1">
      <alignment horizontal="left" vertical="center" wrapText="1"/>
    </xf>
    <xf numFmtId="4" fontId="33" fillId="0" borderId="110" xfId="0" applyNumberFormat="1" applyFont="1" applyFill="1" applyBorder="1" applyAlignment="1">
      <alignment horizontal="left" vertical="center" wrapText="1"/>
    </xf>
    <xf numFmtId="4" fontId="33" fillId="0" borderId="99" xfId="0" applyNumberFormat="1" applyFont="1" applyFill="1" applyBorder="1" applyAlignment="1" applyProtection="1">
      <alignment vertical="center"/>
      <protection locked="0"/>
    </xf>
    <xf numFmtId="4" fontId="33" fillId="0" borderId="102" xfId="0" applyNumberFormat="1" applyFont="1" applyFill="1" applyBorder="1" applyAlignment="1" applyProtection="1">
      <alignment vertical="center"/>
      <protection locked="0"/>
    </xf>
    <xf numFmtId="4" fontId="33" fillId="0" borderId="101" xfId="0" applyNumberFormat="1" applyFont="1" applyFill="1" applyBorder="1" applyAlignment="1" applyProtection="1">
      <alignment vertical="center"/>
      <protection locked="0"/>
    </xf>
    <xf numFmtId="4" fontId="32" fillId="5" borderId="84" xfId="0" applyNumberFormat="1" applyFont="1" applyFill="1" applyBorder="1" applyAlignment="1">
      <alignment vertical="center"/>
    </xf>
    <xf numFmtId="4" fontId="32" fillId="5" borderId="5" xfId="0" applyNumberFormat="1" applyFont="1" applyFill="1" applyBorder="1" applyAlignment="1">
      <alignment vertical="center"/>
    </xf>
    <xf numFmtId="4" fontId="32" fillId="6" borderId="3" xfId="0" applyNumberFormat="1" applyFont="1" applyFill="1" applyBorder="1" applyAlignment="1" applyProtection="1">
      <alignment vertical="center"/>
    </xf>
    <xf numFmtId="4" fontId="32" fillId="6" borderId="45" xfId="0" applyNumberFormat="1" applyFont="1" applyFill="1" applyBorder="1" applyAlignment="1" applyProtection="1">
      <alignment vertical="center"/>
    </xf>
    <xf numFmtId="4" fontId="27" fillId="0" borderId="0" xfId="0" applyNumberFormat="1" applyFont="1" applyAlignment="1">
      <alignment horizontal="left" vertical="center"/>
    </xf>
    <xf numFmtId="4" fontId="33" fillId="0" borderId="5" xfId="0" applyNumberFormat="1" applyFont="1" applyBorder="1" applyAlignment="1">
      <alignment vertical="center" wrapText="1"/>
    </xf>
    <xf numFmtId="4" fontId="29" fillId="0" borderId="0" xfId="0" applyNumberFormat="1" applyFont="1" applyAlignment="1">
      <alignment vertical="center"/>
    </xf>
    <xf numFmtId="4" fontId="32" fillId="0" borderId="90" xfId="0" applyNumberFormat="1" applyFont="1" applyFill="1" applyBorder="1" applyAlignment="1">
      <alignment horizontal="right" vertical="center"/>
    </xf>
    <xf numFmtId="4" fontId="32" fillId="0" borderId="58" xfId="0" applyNumberFormat="1" applyFont="1" applyFill="1" applyBorder="1" applyAlignment="1" applyProtection="1">
      <alignment vertical="center" wrapText="1"/>
      <protection locked="0"/>
    </xf>
    <xf numFmtId="4" fontId="32" fillId="0" borderId="85" xfId="0" applyNumberFormat="1" applyFont="1" applyFill="1" applyBorder="1" applyAlignment="1" applyProtection="1">
      <alignment vertical="center"/>
      <protection locked="0"/>
    </xf>
    <xf numFmtId="4" fontId="32" fillId="0" borderId="89" xfId="0" applyNumberFormat="1" applyFont="1" applyBorder="1" applyAlignment="1">
      <alignment horizontal="right" vertical="center"/>
    </xf>
    <xf numFmtId="4" fontId="33" fillId="0" borderId="49" xfId="0" applyNumberFormat="1" applyFont="1" applyBorder="1" applyAlignment="1">
      <alignment vertical="center" wrapText="1"/>
    </xf>
    <xf numFmtId="4" fontId="33" fillId="0" borderId="49" xfId="0" applyNumberFormat="1" applyFont="1" applyBorder="1" applyAlignment="1">
      <alignment vertical="center"/>
    </xf>
    <xf numFmtId="4" fontId="33" fillId="0" borderId="80" xfId="0" applyNumberFormat="1" applyFont="1" applyBorder="1" applyAlignment="1">
      <alignment vertical="center"/>
    </xf>
    <xf numFmtId="4" fontId="32" fillId="0" borderId="94" xfId="0" applyNumberFormat="1" applyFont="1" applyBorder="1" applyAlignment="1">
      <alignment horizontal="right" vertical="center"/>
    </xf>
    <xf numFmtId="4" fontId="33" fillId="0" borderId="53" xfId="0" applyNumberFormat="1" applyFont="1" applyBorder="1" applyAlignment="1">
      <alignment vertical="center" wrapText="1"/>
    </xf>
    <xf numFmtId="4" fontId="33" fillId="0" borderId="107" xfId="0" applyNumberFormat="1" applyFont="1" applyBorder="1" applyAlignment="1">
      <alignment vertical="center"/>
    </xf>
    <xf numFmtId="4" fontId="33" fillId="0" borderId="53" xfId="0" applyNumberFormat="1" applyFont="1" applyBorder="1" applyAlignment="1">
      <alignment vertical="center"/>
    </xf>
    <xf numFmtId="4" fontId="29" fillId="5" borderId="3" xfId="0" applyNumberFormat="1" applyFont="1" applyFill="1" applyBorder="1" applyAlignment="1">
      <alignment horizontal="center" vertical="center"/>
    </xf>
    <xf numFmtId="4" fontId="29" fillId="5" borderId="45" xfId="0" applyNumberFormat="1" applyFont="1" applyFill="1" applyBorder="1" applyAlignment="1">
      <alignment horizontal="center" vertical="center"/>
    </xf>
    <xf numFmtId="4" fontId="29" fillId="5" borderId="4" xfId="0" applyNumberFormat="1" applyFont="1" applyFill="1" applyBorder="1" applyAlignment="1">
      <alignment horizontal="center" vertical="center" wrapText="1"/>
    </xf>
    <xf numFmtId="4" fontId="29" fillId="5" borderId="45" xfId="0" applyNumberFormat="1" applyFont="1" applyFill="1" applyBorder="1" applyAlignment="1">
      <alignment horizontal="center" vertical="center" wrapText="1"/>
    </xf>
    <xf numFmtId="4" fontId="32" fillId="0" borderId="85" xfId="0" applyNumberFormat="1" applyFont="1" applyFill="1" applyBorder="1" applyAlignment="1" applyProtection="1">
      <alignment vertical="center" wrapText="1"/>
      <protection locked="0"/>
    </xf>
    <xf numFmtId="4" fontId="29" fillId="5" borderId="0" xfId="0" applyNumberFormat="1" applyFont="1" applyFill="1" applyBorder="1" applyAlignment="1">
      <alignment horizontal="center" vertical="center"/>
    </xf>
    <xf numFmtId="4" fontId="29" fillId="5" borderId="0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 applyProtection="1">
      <alignment vertical="center" wrapText="1"/>
      <protection locked="0"/>
    </xf>
    <xf numFmtId="0" fontId="23" fillId="0" borderId="0" xfId="0" applyFont="1" applyBorder="1" applyAlignment="1">
      <alignment wrapText="1"/>
    </xf>
    <xf numFmtId="14" fontId="23" fillId="0" borderId="0" xfId="0" applyNumberFormat="1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/>
  </cellXfs>
  <cellStyles count="4">
    <cellStyle name="Normalny" xfId="0" builtinId="0"/>
    <cellStyle name="Normalny 2" xfId="2"/>
    <cellStyle name="Normalny 3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9"/>
  <sheetViews>
    <sheetView tabSelected="1" topLeftCell="A22" workbookViewId="0">
      <selection activeCell="A391" sqref="A391"/>
    </sheetView>
  </sheetViews>
  <sheetFormatPr defaultRowHeight="15"/>
  <cols>
    <col min="1" max="1" width="21.28515625" customWidth="1"/>
    <col min="2" max="2" width="13.5703125" customWidth="1"/>
    <col min="3" max="3" width="17" customWidth="1"/>
    <col min="4" max="4" width="14" customWidth="1"/>
    <col min="5" max="5" width="14.7109375" customWidth="1"/>
    <col min="6" max="6" width="12.7109375" customWidth="1"/>
    <col min="7" max="7" width="16" customWidth="1"/>
    <col min="8" max="8" width="12.7109375" customWidth="1"/>
    <col min="9" max="9" width="15.140625" customWidth="1"/>
    <col min="11" max="11" width="15.140625" customWidth="1"/>
  </cols>
  <sheetData>
    <row r="1" spans="1:13" ht="16.5">
      <c r="A1" s="1"/>
      <c r="B1" s="2"/>
      <c r="C1" s="2"/>
      <c r="D1" s="3"/>
      <c r="E1" s="3"/>
      <c r="F1" s="3"/>
      <c r="G1" s="3"/>
      <c r="H1" s="3"/>
      <c r="I1" s="3"/>
      <c r="J1" s="2"/>
      <c r="K1" s="2"/>
      <c r="L1" s="2"/>
      <c r="M1" s="2"/>
    </row>
    <row r="2" spans="1:13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6"/>
      <c r="L2" s="6"/>
      <c r="M2" s="6"/>
    </row>
    <row r="3" spans="1:13" ht="15.75" thickBot="1">
      <c r="A3" s="7"/>
      <c r="B3" s="8"/>
      <c r="C3" s="8"/>
      <c r="D3" s="8"/>
      <c r="E3" s="8"/>
      <c r="F3" s="8"/>
      <c r="G3" s="8"/>
      <c r="H3" s="7"/>
      <c r="I3" s="7"/>
      <c r="J3" s="5"/>
      <c r="K3" s="6"/>
      <c r="L3" s="6"/>
      <c r="M3" s="6"/>
    </row>
    <row r="4" spans="1:13" ht="15.75" thickBot="1">
      <c r="A4" s="9"/>
      <c r="B4" s="10" t="s">
        <v>1</v>
      </c>
      <c r="C4" s="11"/>
      <c r="D4" s="11"/>
      <c r="E4" s="11"/>
      <c r="F4" s="11"/>
      <c r="G4" s="12"/>
      <c r="H4" s="13"/>
      <c r="I4" s="13"/>
      <c r="J4" s="5"/>
      <c r="K4" s="5"/>
      <c r="L4" s="5"/>
      <c r="M4" s="5"/>
    </row>
    <row r="5" spans="1:13">
      <c r="A5" s="14" t="s">
        <v>2</v>
      </c>
      <c r="B5" s="15" t="s">
        <v>3</v>
      </c>
      <c r="C5" s="16" t="s">
        <v>4</v>
      </c>
      <c r="D5" s="15" t="s">
        <v>5</v>
      </c>
      <c r="E5" s="17" t="s">
        <v>6</v>
      </c>
      <c r="F5" s="18" t="s">
        <v>7</v>
      </c>
      <c r="G5" s="18" t="s">
        <v>8</v>
      </c>
      <c r="H5" s="18" t="s">
        <v>9</v>
      </c>
      <c r="I5" s="19" t="s">
        <v>10</v>
      </c>
      <c r="J5" s="5"/>
      <c r="K5" s="5"/>
      <c r="L5" s="5"/>
      <c r="M5" s="5"/>
    </row>
    <row r="6" spans="1:13">
      <c r="A6" s="20"/>
      <c r="B6" s="21"/>
      <c r="C6" s="22"/>
      <c r="D6" s="21"/>
      <c r="E6" s="23"/>
      <c r="F6" s="24"/>
      <c r="G6" s="24"/>
      <c r="H6" s="24"/>
      <c r="I6" s="25"/>
      <c r="J6" s="5"/>
      <c r="K6" s="5"/>
      <c r="L6" s="5"/>
      <c r="M6" s="5"/>
    </row>
    <row r="7" spans="1:13">
      <c r="A7" s="26" t="s">
        <v>11</v>
      </c>
      <c r="B7" s="27"/>
      <c r="C7" s="27"/>
      <c r="D7" s="27"/>
      <c r="E7" s="28"/>
      <c r="F7" s="28"/>
      <c r="G7" s="28"/>
      <c r="H7" s="28"/>
      <c r="I7" s="29"/>
      <c r="J7" s="6"/>
      <c r="K7" s="5"/>
      <c r="L7" s="5"/>
      <c r="M7" s="5"/>
    </row>
    <row r="8" spans="1:13">
      <c r="A8" s="30" t="s">
        <v>12</v>
      </c>
      <c r="B8" s="31">
        <v>127199222.14</v>
      </c>
      <c r="C8" s="31">
        <v>0</v>
      </c>
      <c r="D8" s="31">
        <v>126573207.22</v>
      </c>
      <c r="E8" s="31">
        <v>2953587.22</v>
      </c>
      <c r="F8" s="31">
        <v>305637</v>
      </c>
      <c r="G8" s="31">
        <v>3202351.42</v>
      </c>
      <c r="H8" s="31">
        <v>13402364.869999999</v>
      </c>
      <c r="I8" s="32">
        <f>SUM(B8:H8)</f>
        <v>273636369.87</v>
      </c>
      <c r="J8" s="6"/>
      <c r="K8" s="5"/>
      <c r="L8" s="5"/>
      <c r="M8" s="5"/>
    </row>
    <row r="9" spans="1:13">
      <c r="A9" s="30" t="s">
        <v>13</v>
      </c>
      <c r="B9" s="31">
        <f t="shared" ref="B9:I9" si="0">SUM(B10:B12)</f>
        <v>145138975.77000001</v>
      </c>
      <c r="C9" s="31">
        <f t="shared" si="0"/>
        <v>92469664.359999999</v>
      </c>
      <c r="D9" s="31">
        <f t="shared" si="0"/>
        <v>8415201.1600000001</v>
      </c>
      <c r="E9" s="31">
        <f t="shared" si="0"/>
        <v>0</v>
      </c>
      <c r="F9" s="31">
        <f t="shared" si="0"/>
        <v>0</v>
      </c>
      <c r="G9" s="31">
        <f t="shared" si="0"/>
        <v>136302.87</v>
      </c>
      <c r="H9" s="33">
        <f t="shared" si="0"/>
        <v>1718173.0099999998</v>
      </c>
      <c r="I9" s="34">
        <f t="shared" si="0"/>
        <v>155408652.81</v>
      </c>
      <c r="J9" s="5"/>
      <c r="K9" s="5"/>
      <c r="L9" s="5"/>
      <c r="M9" s="5"/>
    </row>
    <row r="10" spans="1:13">
      <c r="A10" s="35" t="s">
        <v>14</v>
      </c>
      <c r="B10" s="36">
        <v>64631</v>
      </c>
      <c r="C10" s="36">
        <v>0</v>
      </c>
      <c r="D10" s="36">
        <v>0</v>
      </c>
      <c r="E10" s="36">
        <v>0</v>
      </c>
      <c r="F10" s="36">
        <v>0</v>
      </c>
      <c r="G10" s="37">
        <v>136302.87</v>
      </c>
      <c r="H10" s="38">
        <v>10516214.17</v>
      </c>
      <c r="I10" s="39">
        <f>SUM(B10:H10)</f>
        <v>10717148.039999999</v>
      </c>
      <c r="J10" s="5"/>
      <c r="K10" s="5"/>
      <c r="L10" s="5"/>
      <c r="M10" s="5"/>
    </row>
    <row r="11" spans="1:13">
      <c r="A11" s="35" t="s">
        <v>15</v>
      </c>
      <c r="B11" s="37">
        <v>144691504.77000001</v>
      </c>
      <c r="C11" s="37">
        <v>92469664.359999999</v>
      </c>
      <c r="D11" s="37">
        <v>0</v>
      </c>
      <c r="E11" s="37">
        <v>0</v>
      </c>
      <c r="F11" s="36">
        <v>0</v>
      </c>
      <c r="G11" s="37">
        <v>0</v>
      </c>
      <c r="H11" s="40">
        <v>0</v>
      </c>
      <c r="I11" s="39">
        <v>144691504.77000001</v>
      </c>
      <c r="J11" s="5"/>
      <c r="K11" s="5"/>
      <c r="L11" s="5"/>
      <c r="M11" s="5"/>
    </row>
    <row r="12" spans="1:13">
      <c r="A12" s="35" t="s">
        <v>16</v>
      </c>
      <c r="B12" s="37">
        <v>382840</v>
      </c>
      <c r="C12" s="36">
        <v>0</v>
      </c>
      <c r="D12" s="37">
        <v>8415201.1600000001</v>
      </c>
      <c r="E12" s="37">
        <v>0</v>
      </c>
      <c r="F12" s="37">
        <v>0</v>
      </c>
      <c r="G12" s="37">
        <v>0</v>
      </c>
      <c r="H12" s="38">
        <v>-8798041.1600000001</v>
      </c>
      <c r="I12" s="39">
        <f>SUM(B12:H12)</f>
        <v>0</v>
      </c>
      <c r="J12" s="5"/>
      <c r="K12" s="5"/>
      <c r="L12" s="5"/>
      <c r="M12" s="5"/>
    </row>
    <row r="13" spans="1:13">
      <c r="A13" s="30" t="s">
        <v>17</v>
      </c>
      <c r="B13" s="31">
        <f>SUM(B14:B15)</f>
        <v>156339210.81</v>
      </c>
      <c r="C13" s="31">
        <f t="shared" ref="C13:I13" si="1">SUM(C14:C15)</f>
        <v>87538260.040000007</v>
      </c>
      <c r="D13" s="31">
        <f t="shared" si="1"/>
        <v>537489.81000000006</v>
      </c>
      <c r="E13" s="31">
        <f t="shared" si="1"/>
        <v>364120.77</v>
      </c>
      <c r="F13" s="31">
        <f t="shared" si="1"/>
        <v>0</v>
      </c>
      <c r="G13" s="31">
        <f t="shared" si="1"/>
        <v>159537.84</v>
      </c>
      <c r="H13" s="33">
        <f t="shared" si="1"/>
        <v>5142722.91</v>
      </c>
      <c r="I13" s="34">
        <f t="shared" si="1"/>
        <v>162543082.13999999</v>
      </c>
      <c r="J13" s="5"/>
      <c r="K13" s="5"/>
      <c r="L13" s="5"/>
      <c r="M13" s="5"/>
    </row>
    <row r="14" spans="1:13">
      <c r="A14" s="35" t="s">
        <v>18</v>
      </c>
      <c r="B14" s="36">
        <v>0</v>
      </c>
      <c r="C14" s="36">
        <v>0</v>
      </c>
      <c r="D14" s="36">
        <v>537489.81000000006</v>
      </c>
      <c r="E14" s="37">
        <v>364120.77</v>
      </c>
      <c r="F14" s="37">
        <v>0</v>
      </c>
      <c r="G14" s="37">
        <v>159537.84</v>
      </c>
      <c r="H14" s="40">
        <v>0</v>
      </c>
      <c r="I14" s="39">
        <f>SUM(B14:H14)</f>
        <v>1061148.4200000002</v>
      </c>
      <c r="J14" s="5"/>
      <c r="K14" s="5"/>
      <c r="L14" s="5"/>
      <c r="M14" s="5"/>
    </row>
    <row r="15" spans="1:13">
      <c r="A15" s="35" t="s">
        <v>15</v>
      </c>
      <c r="B15" s="37">
        <v>156339210.81</v>
      </c>
      <c r="C15" s="36">
        <v>87538260.040000007</v>
      </c>
      <c r="D15" s="37">
        <v>0</v>
      </c>
      <c r="E15" s="37">
        <v>0</v>
      </c>
      <c r="F15" s="36">
        <v>0</v>
      </c>
      <c r="G15" s="37">
        <v>0</v>
      </c>
      <c r="H15" s="38">
        <v>5142722.91</v>
      </c>
      <c r="I15" s="39">
        <v>161481933.72</v>
      </c>
      <c r="J15" s="5"/>
      <c r="K15" s="5"/>
      <c r="L15" s="5"/>
      <c r="M15" s="5"/>
    </row>
    <row r="16" spans="1:13">
      <c r="A16" s="30" t="s">
        <v>19</v>
      </c>
      <c r="B16" s="31">
        <f t="shared" ref="B16:I16" si="2">B8+B9-B13</f>
        <v>115998987.10000002</v>
      </c>
      <c r="C16" s="31">
        <f t="shared" si="2"/>
        <v>4931404.3199999928</v>
      </c>
      <c r="D16" s="31">
        <f t="shared" si="2"/>
        <v>134450918.56999999</v>
      </c>
      <c r="E16" s="31">
        <f t="shared" si="2"/>
        <v>2589466.4500000002</v>
      </c>
      <c r="F16" s="31">
        <f t="shared" si="2"/>
        <v>305637</v>
      </c>
      <c r="G16" s="31">
        <f t="shared" si="2"/>
        <v>3179116.45</v>
      </c>
      <c r="H16" s="33">
        <f t="shared" si="2"/>
        <v>9977814.9699999988</v>
      </c>
      <c r="I16" s="34">
        <f t="shared" si="2"/>
        <v>266501940.54000002</v>
      </c>
      <c r="J16" s="5"/>
      <c r="K16" s="5"/>
      <c r="L16" s="5"/>
      <c r="M16" s="5"/>
    </row>
    <row r="17" spans="1:13">
      <c r="A17" s="26" t="s">
        <v>20</v>
      </c>
      <c r="B17" s="28"/>
      <c r="C17" s="28"/>
      <c r="D17" s="28"/>
      <c r="E17" s="28"/>
      <c r="F17" s="28"/>
      <c r="G17" s="28"/>
      <c r="H17" s="28"/>
      <c r="I17" s="29"/>
      <c r="J17" s="5"/>
      <c r="K17" s="5"/>
      <c r="L17" s="5"/>
      <c r="M17" s="5"/>
    </row>
    <row r="18" spans="1:13">
      <c r="A18" s="30" t="s">
        <v>21</v>
      </c>
      <c r="B18" s="31">
        <v>0</v>
      </c>
      <c r="C18" s="31">
        <v>0</v>
      </c>
      <c r="D18" s="31">
        <v>53836954.420000002</v>
      </c>
      <c r="E18" s="31">
        <v>2555653.33</v>
      </c>
      <c r="F18" s="31">
        <v>305637</v>
      </c>
      <c r="G18" s="31">
        <v>3074516.94</v>
      </c>
      <c r="H18" s="31">
        <v>0</v>
      </c>
      <c r="I18" s="32">
        <f>SUM(B18:H18)</f>
        <v>59772761.689999998</v>
      </c>
      <c r="J18" s="5"/>
      <c r="K18" s="5"/>
      <c r="L18" s="5"/>
      <c r="M18" s="5"/>
    </row>
    <row r="19" spans="1:13">
      <c r="A19" s="30" t="s">
        <v>13</v>
      </c>
      <c r="B19" s="31">
        <f>SUM(B20:B22)</f>
        <v>2051.25</v>
      </c>
      <c r="C19" s="31">
        <f t="shared" ref="C19:I19" si="3">SUM(C20:C22)</f>
        <v>0</v>
      </c>
      <c r="D19" s="31">
        <f t="shared" si="3"/>
        <v>4895201.87</v>
      </c>
      <c r="E19" s="31">
        <f t="shared" si="3"/>
        <v>60959.79</v>
      </c>
      <c r="F19" s="31">
        <f t="shared" si="3"/>
        <v>0</v>
      </c>
      <c r="G19" s="31">
        <f t="shared" si="3"/>
        <v>235512.84</v>
      </c>
      <c r="H19" s="31">
        <f t="shared" si="3"/>
        <v>0</v>
      </c>
      <c r="I19" s="32">
        <f t="shared" si="3"/>
        <v>5193725.75</v>
      </c>
      <c r="J19" s="5"/>
      <c r="K19" s="5"/>
      <c r="L19" s="5"/>
      <c r="M19" s="5"/>
    </row>
    <row r="20" spans="1:13">
      <c r="A20" s="35" t="s">
        <v>22</v>
      </c>
      <c r="B20" s="37">
        <v>2051.25</v>
      </c>
      <c r="C20" s="37">
        <v>0</v>
      </c>
      <c r="D20" s="37">
        <v>4895201.87</v>
      </c>
      <c r="E20" s="37">
        <v>60959.79</v>
      </c>
      <c r="F20" s="37">
        <v>0</v>
      </c>
      <c r="G20" s="37">
        <v>99209.97</v>
      </c>
      <c r="H20" s="36">
        <v>0</v>
      </c>
      <c r="I20" s="41">
        <f t="shared" ref="I20:I25" si="4">SUM(B20:H20)</f>
        <v>5057422.88</v>
      </c>
      <c r="J20" s="5"/>
      <c r="K20" s="5"/>
      <c r="L20" s="5"/>
      <c r="M20" s="5"/>
    </row>
    <row r="21" spans="1:13">
      <c r="A21" s="35" t="s">
        <v>15</v>
      </c>
      <c r="B21" s="36">
        <v>0</v>
      </c>
      <c r="C21" s="36">
        <v>0</v>
      </c>
      <c r="D21" s="37">
        <v>0</v>
      </c>
      <c r="E21" s="37">
        <v>0</v>
      </c>
      <c r="F21" s="36">
        <v>0</v>
      </c>
      <c r="G21" s="37">
        <v>136302.87</v>
      </c>
      <c r="H21" s="36">
        <v>0</v>
      </c>
      <c r="I21" s="41">
        <f t="shared" si="4"/>
        <v>136302.87</v>
      </c>
      <c r="J21" s="5"/>
      <c r="K21" s="5"/>
      <c r="L21" s="5"/>
      <c r="M21" s="5"/>
    </row>
    <row r="22" spans="1:13">
      <c r="A22" s="35" t="s">
        <v>16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41">
        <f t="shared" si="4"/>
        <v>0</v>
      </c>
      <c r="J22" s="5"/>
      <c r="K22" s="5"/>
      <c r="L22" s="5"/>
      <c r="M22" s="5"/>
    </row>
    <row r="23" spans="1:13">
      <c r="A23" s="30" t="s">
        <v>17</v>
      </c>
      <c r="B23" s="31">
        <f>SUM(B24:B25)</f>
        <v>0</v>
      </c>
      <c r="C23" s="31">
        <f t="shared" ref="C23:I23" si="5">SUM(C24:C25)</f>
        <v>0</v>
      </c>
      <c r="D23" s="31">
        <f t="shared" si="5"/>
        <v>770338.44</v>
      </c>
      <c r="E23" s="31">
        <f t="shared" si="5"/>
        <v>364120.77</v>
      </c>
      <c r="F23" s="31">
        <f t="shared" si="5"/>
        <v>0</v>
      </c>
      <c r="G23" s="31">
        <f t="shared" si="5"/>
        <v>159537.84</v>
      </c>
      <c r="H23" s="31">
        <f t="shared" si="5"/>
        <v>0</v>
      </c>
      <c r="I23" s="32">
        <f t="shared" si="5"/>
        <v>1293997.05</v>
      </c>
      <c r="J23" s="5"/>
      <c r="K23" s="5"/>
      <c r="L23" s="5"/>
      <c r="M23" s="5"/>
    </row>
    <row r="24" spans="1:13">
      <c r="A24" s="35" t="s">
        <v>18</v>
      </c>
      <c r="B24" s="36">
        <v>0</v>
      </c>
      <c r="C24" s="36">
        <v>0</v>
      </c>
      <c r="D24" s="36">
        <v>770338.44</v>
      </c>
      <c r="E24" s="37">
        <v>364120.77</v>
      </c>
      <c r="F24" s="37">
        <v>0</v>
      </c>
      <c r="G24" s="37">
        <v>159537.84</v>
      </c>
      <c r="H24" s="36">
        <v>0</v>
      </c>
      <c r="I24" s="41">
        <f t="shared" si="4"/>
        <v>1293997.05</v>
      </c>
      <c r="J24" s="5"/>
      <c r="K24" s="5"/>
      <c r="L24" s="5"/>
      <c r="M24" s="5"/>
    </row>
    <row r="25" spans="1:13">
      <c r="A25" s="35" t="s">
        <v>15</v>
      </c>
      <c r="B25" s="36">
        <v>0</v>
      </c>
      <c r="C25" s="36">
        <v>0</v>
      </c>
      <c r="D25" s="37">
        <v>0</v>
      </c>
      <c r="E25" s="37">
        <v>0</v>
      </c>
      <c r="F25" s="36">
        <v>0</v>
      </c>
      <c r="G25" s="37">
        <v>0</v>
      </c>
      <c r="H25" s="37">
        <v>0</v>
      </c>
      <c r="I25" s="41">
        <f t="shared" si="4"/>
        <v>0</v>
      </c>
      <c r="J25" s="5"/>
      <c r="K25" s="5"/>
      <c r="L25" s="5"/>
      <c r="M25" s="5"/>
    </row>
    <row r="26" spans="1:13">
      <c r="A26" s="30" t="s">
        <v>19</v>
      </c>
      <c r="B26" s="31">
        <f>B18+B19-B23</f>
        <v>2051.25</v>
      </c>
      <c r="C26" s="31">
        <f t="shared" ref="C26:I26" si="6">C18+C19-C23</f>
        <v>0</v>
      </c>
      <c r="D26" s="31">
        <f t="shared" si="6"/>
        <v>57961817.850000001</v>
      </c>
      <c r="E26" s="31">
        <f t="shared" si="6"/>
        <v>2252492.35</v>
      </c>
      <c r="F26" s="31">
        <f t="shared" si="6"/>
        <v>305637</v>
      </c>
      <c r="G26" s="31">
        <f t="shared" si="6"/>
        <v>3150491.94</v>
      </c>
      <c r="H26" s="31">
        <f t="shared" si="6"/>
        <v>0</v>
      </c>
      <c r="I26" s="32">
        <f t="shared" si="6"/>
        <v>63672490.390000001</v>
      </c>
      <c r="J26" s="5"/>
      <c r="K26" s="5"/>
      <c r="L26" s="5"/>
      <c r="M26" s="5"/>
    </row>
    <row r="27" spans="1:13">
      <c r="A27" s="26" t="s">
        <v>23</v>
      </c>
      <c r="B27" s="28"/>
      <c r="C27" s="28"/>
      <c r="D27" s="28"/>
      <c r="E27" s="28"/>
      <c r="F27" s="28"/>
      <c r="G27" s="28"/>
      <c r="H27" s="28"/>
      <c r="I27" s="29"/>
      <c r="J27" s="5"/>
      <c r="K27" s="5"/>
      <c r="L27" s="5"/>
      <c r="M27" s="5"/>
    </row>
    <row r="28" spans="1:13">
      <c r="A28" s="30" t="s">
        <v>21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2">
        <f>SUM(B28:H28)</f>
        <v>0</v>
      </c>
      <c r="J28" s="5"/>
      <c r="K28" s="5"/>
      <c r="L28" s="5"/>
      <c r="M28" s="5"/>
    </row>
    <row r="29" spans="1:13">
      <c r="A29" s="35" t="s">
        <v>24</v>
      </c>
      <c r="B29" s="37">
        <v>32410.36</v>
      </c>
      <c r="C29" s="37">
        <v>32410.36</v>
      </c>
      <c r="D29" s="37">
        <v>0</v>
      </c>
      <c r="E29" s="37">
        <v>0</v>
      </c>
      <c r="F29" s="37">
        <v>0</v>
      </c>
      <c r="G29" s="37">
        <v>0</v>
      </c>
      <c r="H29" s="36">
        <v>0</v>
      </c>
      <c r="I29" s="41">
        <v>32410.36</v>
      </c>
      <c r="J29" s="5"/>
      <c r="K29" s="5"/>
      <c r="L29" s="5"/>
      <c r="M29" s="5"/>
    </row>
    <row r="30" spans="1:13">
      <c r="A30" s="35" t="s">
        <v>25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3">
        <v>0</v>
      </c>
      <c r="I30" s="41">
        <f>SUM(B30:H30)</f>
        <v>0</v>
      </c>
      <c r="J30" s="5"/>
      <c r="K30" s="5"/>
      <c r="L30" s="5"/>
      <c r="M30" s="5"/>
    </row>
    <row r="31" spans="1:13">
      <c r="A31" s="44" t="s">
        <v>19</v>
      </c>
      <c r="B31" s="45">
        <f>B28+B29-B30</f>
        <v>32410.36</v>
      </c>
      <c r="C31" s="45">
        <f t="shared" ref="C31:I31" si="7">C28+C29-C30</f>
        <v>32410.36</v>
      </c>
      <c r="D31" s="45">
        <f t="shared" si="7"/>
        <v>0</v>
      </c>
      <c r="E31" s="45">
        <f t="shared" si="7"/>
        <v>0</v>
      </c>
      <c r="F31" s="45">
        <f t="shared" si="7"/>
        <v>0</v>
      </c>
      <c r="G31" s="45">
        <f t="shared" si="7"/>
        <v>0</v>
      </c>
      <c r="H31" s="45">
        <f t="shared" si="7"/>
        <v>0</v>
      </c>
      <c r="I31" s="46">
        <f t="shared" si="7"/>
        <v>32410.36</v>
      </c>
      <c r="J31" s="5"/>
      <c r="K31" s="5"/>
      <c r="L31" s="5"/>
      <c r="M31" s="5"/>
    </row>
    <row r="32" spans="1:13">
      <c r="A32" s="26"/>
      <c r="B32" s="27"/>
      <c r="C32" s="27"/>
      <c r="D32" s="27"/>
      <c r="E32" s="27"/>
      <c r="F32" s="27"/>
      <c r="G32" s="27"/>
      <c r="H32" s="27"/>
      <c r="I32" s="29"/>
      <c r="J32" s="5"/>
      <c r="K32" s="5"/>
      <c r="L32" s="5"/>
      <c r="M32" s="5"/>
    </row>
    <row r="33" spans="1:13">
      <c r="A33" s="47" t="s">
        <v>21</v>
      </c>
      <c r="B33" s="48">
        <f t="shared" ref="B33:I33" si="8">B8-B18-B28</f>
        <v>127199222.14</v>
      </c>
      <c r="C33" s="48">
        <f t="shared" si="8"/>
        <v>0</v>
      </c>
      <c r="D33" s="48">
        <f t="shared" si="8"/>
        <v>72736252.799999997</v>
      </c>
      <c r="E33" s="48">
        <f t="shared" si="8"/>
        <v>397933.89000000013</v>
      </c>
      <c r="F33" s="48">
        <f t="shared" si="8"/>
        <v>0</v>
      </c>
      <c r="G33" s="48">
        <f t="shared" si="8"/>
        <v>127834.47999999998</v>
      </c>
      <c r="H33" s="48">
        <f t="shared" si="8"/>
        <v>13402364.869999999</v>
      </c>
      <c r="I33" s="49">
        <f t="shared" si="8"/>
        <v>213863608.18000001</v>
      </c>
      <c r="J33" s="5"/>
      <c r="K33" s="5"/>
      <c r="L33" s="5"/>
      <c r="M33" s="5"/>
    </row>
    <row r="34" spans="1:13" ht="15.75" thickBot="1">
      <c r="A34" s="50" t="s">
        <v>19</v>
      </c>
      <c r="B34" s="51">
        <f>B16-B26-B31</f>
        <v>115964525.49000002</v>
      </c>
      <c r="C34" s="51">
        <f t="shared" ref="C34:I34" si="9">C16-C26-C31</f>
        <v>4898993.9599999925</v>
      </c>
      <c r="D34" s="51">
        <f t="shared" si="9"/>
        <v>76489100.719999999</v>
      </c>
      <c r="E34" s="51">
        <f t="shared" si="9"/>
        <v>336974.10000000009</v>
      </c>
      <c r="F34" s="51">
        <f t="shared" si="9"/>
        <v>0</v>
      </c>
      <c r="G34" s="51">
        <f t="shared" si="9"/>
        <v>28624.510000000242</v>
      </c>
      <c r="H34" s="51">
        <f t="shared" si="9"/>
        <v>9977814.9699999988</v>
      </c>
      <c r="I34" s="52">
        <f t="shared" si="9"/>
        <v>202797039.79000002</v>
      </c>
      <c r="J34" s="5"/>
      <c r="K34" s="5"/>
      <c r="L34" s="5"/>
      <c r="M34" s="5"/>
    </row>
    <row r="35" spans="1:13">
      <c r="A35" s="53"/>
      <c r="B35" s="54"/>
      <c r="C35" s="54"/>
      <c r="D35" s="54"/>
      <c r="E35" s="54"/>
      <c r="F35" s="54"/>
      <c r="G35" s="54"/>
      <c r="H35" s="54"/>
      <c r="I35" s="54"/>
      <c r="J35" s="5"/>
      <c r="K35" s="5"/>
      <c r="L35" s="5"/>
      <c r="M35" s="5"/>
    </row>
    <row r="36" spans="1:13">
      <c r="A36" s="53"/>
      <c r="B36" s="54"/>
      <c r="C36" s="54"/>
      <c r="D36" s="54"/>
      <c r="E36" s="54"/>
      <c r="F36" s="54"/>
      <c r="G36" s="54"/>
      <c r="H36" s="54"/>
      <c r="I36" s="54"/>
      <c r="J36" s="5"/>
      <c r="K36" s="5"/>
      <c r="L36" s="5"/>
      <c r="M36" s="5"/>
    </row>
    <row r="37" spans="1:13">
      <c r="A37" s="55" t="s">
        <v>26</v>
      </c>
      <c r="B37" s="5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.75" thickBot="1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.75">
      <c r="A39" s="56" t="s">
        <v>27</v>
      </c>
      <c r="B39" s="57"/>
      <c r="C39" s="58" t="s">
        <v>28</v>
      </c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.75">
      <c r="A40" s="59"/>
      <c r="B40" s="60"/>
      <c r="C40" s="61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26.25" customHeight="1">
      <c r="A41" s="62"/>
      <c r="B41" s="63"/>
      <c r="C41" s="64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5.75">
      <c r="A42" s="65" t="s">
        <v>11</v>
      </c>
      <c r="B42" s="66"/>
      <c r="C42" s="67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15.75">
      <c r="A43" s="68" t="s">
        <v>12</v>
      </c>
      <c r="B43" s="69"/>
      <c r="C43" s="70">
        <v>862141.77</v>
      </c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5.75">
      <c r="A44" s="71" t="s">
        <v>13</v>
      </c>
      <c r="B44" s="72"/>
      <c r="C44" s="73"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5.75">
      <c r="A45" s="74" t="s">
        <v>14</v>
      </c>
      <c r="B45" s="75"/>
      <c r="C45" s="76">
        <v>0</v>
      </c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15.75">
      <c r="A46" s="74" t="s">
        <v>15</v>
      </c>
      <c r="B46" s="75"/>
      <c r="C46" s="76"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15.75">
      <c r="A47" s="71" t="s">
        <v>17</v>
      </c>
      <c r="B47" s="72"/>
      <c r="C47" s="73">
        <f>SUM(C48:C49)</f>
        <v>94296.97</v>
      </c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5.75">
      <c r="A48" s="74" t="s">
        <v>18</v>
      </c>
      <c r="B48" s="75"/>
      <c r="C48" s="76">
        <v>94296.97</v>
      </c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15.75">
      <c r="A49" s="74" t="s">
        <v>15</v>
      </c>
      <c r="B49" s="75"/>
      <c r="C49" s="76"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15.75">
      <c r="A50" s="71" t="s">
        <v>29</v>
      </c>
      <c r="B50" s="72"/>
      <c r="C50" s="73">
        <f>C43+C44-C47</f>
        <v>767844.8</v>
      </c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15.75">
      <c r="A51" s="65">
        <v>0</v>
      </c>
      <c r="B51" s="66"/>
      <c r="C51" s="67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5.75">
      <c r="A52" s="68" t="s">
        <v>21</v>
      </c>
      <c r="B52" s="69"/>
      <c r="C52" s="70">
        <v>862141.77</v>
      </c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15.75">
      <c r="A53" s="71" t="s">
        <v>13</v>
      </c>
      <c r="B53" s="72"/>
      <c r="C53" s="73">
        <f>SUM(C54:C55)</f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5.75">
      <c r="A54" s="74" t="s">
        <v>22</v>
      </c>
      <c r="B54" s="75"/>
      <c r="C54" s="76"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15.75">
      <c r="A55" s="74" t="s">
        <v>15</v>
      </c>
      <c r="B55" s="75"/>
      <c r="C55" s="77"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15.75">
      <c r="A56" s="71" t="s">
        <v>17</v>
      </c>
      <c r="B56" s="72"/>
      <c r="C56" s="73">
        <f>SUM(C57:C58)</f>
        <v>94296.97</v>
      </c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ht="15.75">
      <c r="A57" s="74" t="s">
        <v>18</v>
      </c>
      <c r="B57" s="75"/>
      <c r="C57" s="76">
        <v>94296.97</v>
      </c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15.75">
      <c r="A58" s="78" t="s">
        <v>15</v>
      </c>
      <c r="B58" s="79"/>
      <c r="C58" s="80"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ht="15.75">
      <c r="A59" s="81" t="s">
        <v>19</v>
      </c>
      <c r="B59" s="82"/>
      <c r="C59" s="83">
        <f>C52+C53-C56</f>
        <v>767844.8</v>
      </c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>
      <c r="A60" s="84">
        <v>0</v>
      </c>
      <c r="B60" s="85"/>
      <c r="C60" s="67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ht="15.75">
      <c r="A61" s="68" t="s">
        <v>21</v>
      </c>
      <c r="B61" s="69"/>
      <c r="C61" s="70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ht="15.75">
      <c r="A62" s="86" t="s">
        <v>24</v>
      </c>
      <c r="B62" s="87"/>
      <c r="C62" s="88">
        <v>0</v>
      </c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ht="15.75">
      <c r="A63" s="86" t="s">
        <v>25</v>
      </c>
      <c r="B63" s="87"/>
      <c r="C63" s="88">
        <v>0</v>
      </c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ht="15.75">
      <c r="A64" s="89" t="s">
        <v>29</v>
      </c>
      <c r="B64" s="90"/>
      <c r="C64" s="91">
        <f>C61+C62-C63</f>
        <v>0</v>
      </c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ht="15.75">
      <c r="A65" s="65">
        <v>0</v>
      </c>
      <c r="B65" s="66"/>
      <c r="C65" s="67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5.75">
      <c r="A66" s="68" t="s">
        <v>21</v>
      </c>
      <c r="B66" s="69"/>
      <c r="C66" s="70">
        <f>C43-C52-C61</f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ht="16.5" thickBot="1">
      <c r="A67" s="92" t="s">
        <v>19</v>
      </c>
      <c r="B67" s="93"/>
      <c r="C67" s="94">
        <f>C50-C59-C64</f>
        <v>0</v>
      </c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>
      <c r="A75" s="95" t="s">
        <v>30</v>
      </c>
      <c r="B75" s="96"/>
      <c r="C75" s="96"/>
      <c r="D75" s="96"/>
      <c r="E75" s="96"/>
      <c r="F75" s="5"/>
      <c r="G75" s="5"/>
      <c r="H75" s="5"/>
      <c r="I75" s="5"/>
      <c r="J75" s="5"/>
      <c r="K75" s="5"/>
      <c r="L75" s="5"/>
      <c r="M75" s="5"/>
    </row>
    <row r="76" spans="1:13" ht="15.75" thickBot="1">
      <c r="A76" s="97"/>
      <c r="B76" s="98"/>
      <c r="C76" s="98"/>
      <c r="D76" s="98"/>
      <c r="E76" s="98"/>
      <c r="F76" s="5"/>
      <c r="G76" s="5"/>
      <c r="H76" s="5"/>
      <c r="I76" s="5"/>
      <c r="J76" s="5"/>
      <c r="K76" s="5"/>
      <c r="L76" s="5"/>
      <c r="M76" s="5"/>
    </row>
    <row r="77" spans="1:13" ht="332.25" thickBot="1">
      <c r="A77" s="99" t="s">
        <v>31</v>
      </c>
      <c r="B77" s="100" t="s">
        <v>32</v>
      </c>
      <c r="C77" s="100" t="s">
        <v>33</v>
      </c>
      <c r="D77" s="100" t="s">
        <v>34</v>
      </c>
      <c r="E77" s="101" t="s">
        <v>35</v>
      </c>
      <c r="F77" s="5"/>
      <c r="G77" s="5"/>
      <c r="H77" s="5"/>
      <c r="I77" s="5"/>
      <c r="J77" s="5"/>
      <c r="K77" s="5"/>
      <c r="L77" s="5"/>
      <c r="M77" s="5"/>
    </row>
    <row r="78" spans="1:13" ht="15.75" thickBot="1">
      <c r="A78" s="102" t="s">
        <v>11</v>
      </c>
      <c r="B78" s="103">
        <v>0</v>
      </c>
      <c r="C78" s="103">
        <v>0</v>
      </c>
      <c r="D78" s="103">
        <v>0</v>
      </c>
      <c r="E78" s="104">
        <v>0</v>
      </c>
      <c r="F78" s="5"/>
      <c r="G78" s="5"/>
      <c r="H78" s="5"/>
      <c r="I78" s="5"/>
      <c r="J78" s="5"/>
      <c r="K78" s="5"/>
      <c r="L78" s="5"/>
      <c r="M78" s="5"/>
    </row>
    <row r="79" spans="1:13" ht="63.75">
      <c r="A79" s="105" t="s">
        <v>36</v>
      </c>
      <c r="B79" s="106"/>
      <c r="C79" s="106"/>
      <c r="D79" s="106"/>
      <c r="E79" s="107">
        <f>B79+C79+D79</f>
        <v>0</v>
      </c>
      <c r="F79" s="5"/>
      <c r="G79" s="5"/>
      <c r="H79" s="5"/>
      <c r="I79" s="5"/>
      <c r="J79" s="5"/>
      <c r="K79" s="5"/>
      <c r="L79" s="5"/>
      <c r="M79" s="5"/>
    </row>
    <row r="80" spans="1:13" ht="25.5">
      <c r="A80" s="108" t="s">
        <v>24</v>
      </c>
      <c r="B80" s="109">
        <f>SUM(B81:B82)</f>
        <v>0</v>
      </c>
      <c r="C80" s="109">
        <f>SUM(C81:C82)</f>
        <v>0</v>
      </c>
      <c r="D80" s="109">
        <f>SUM(D81:D82)</f>
        <v>0</v>
      </c>
      <c r="E80" s="110">
        <f>SUM(E81:E82)</f>
        <v>0</v>
      </c>
      <c r="F80" s="5"/>
      <c r="G80" s="5"/>
      <c r="H80" s="5"/>
      <c r="I80" s="5"/>
      <c r="J80" s="5"/>
      <c r="K80" s="5"/>
      <c r="L80" s="5"/>
      <c r="M80" s="5"/>
    </row>
    <row r="81" spans="1:13">
      <c r="A81" s="111" t="s">
        <v>37</v>
      </c>
      <c r="B81" s="112">
        <v>0</v>
      </c>
      <c r="C81" s="112">
        <v>0</v>
      </c>
      <c r="D81" s="112">
        <v>0</v>
      </c>
      <c r="E81" s="113">
        <f>B81+C81+D81</f>
        <v>0</v>
      </c>
      <c r="F81" s="5"/>
      <c r="G81" s="5"/>
      <c r="H81" s="5"/>
      <c r="I81" s="5"/>
      <c r="J81" s="5"/>
      <c r="K81" s="5"/>
      <c r="L81" s="5"/>
      <c r="M81" s="5"/>
    </row>
    <row r="82" spans="1:13">
      <c r="A82" s="111" t="s">
        <v>38</v>
      </c>
      <c r="B82" s="112">
        <v>0</v>
      </c>
      <c r="C82" s="112">
        <v>0</v>
      </c>
      <c r="D82" s="112">
        <v>0</v>
      </c>
      <c r="E82" s="113">
        <f>B82+C82+D82</f>
        <v>0</v>
      </c>
      <c r="F82" s="5"/>
      <c r="G82" s="5"/>
      <c r="H82" s="5"/>
      <c r="I82" s="5"/>
      <c r="J82" s="5"/>
      <c r="K82" s="5"/>
      <c r="L82" s="5"/>
      <c r="M82" s="5"/>
    </row>
    <row r="83" spans="1:13" ht="25.5">
      <c r="A83" s="108" t="s">
        <v>25</v>
      </c>
      <c r="B83" s="109">
        <f>SUM(B84:B86)</f>
        <v>0</v>
      </c>
      <c r="C83" s="109">
        <f>SUM(C84:C86)</f>
        <v>0</v>
      </c>
      <c r="D83" s="109">
        <f>SUM(D84:D86)</f>
        <v>0</v>
      </c>
      <c r="E83" s="110">
        <f>SUM(E84:E86)</f>
        <v>0</v>
      </c>
      <c r="F83" s="5"/>
      <c r="G83" s="5"/>
      <c r="H83" s="5"/>
      <c r="I83" s="5"/>
      <c r="J83" s="5"/>
      <c r="K83" s="5"/>
      <c r="L83" s="5"/>
      <c r="M83" s="5"/>
    </row>
    <row r="84" spans="1:13" ht="25.5">
      <c r="A84" s="111" t="s">
        <v>39</v>
      </c>
      <c r="B84" s="112">
        <v>0</v>
      </c>
      <c r="C84" s="112">
        <v>0</v>
      </c>
      <c r="D84" s="112">
        <v>0</v>
      </c>
      <c r="E84" s="113">
        <f>B84+C84+D84</f>
        <v>0</v>
      </c>
      <c r="F84" s="5"/>
      <c r="G84" s="5"/>
      <c r="H84" s="5"/>
      <c r="I84" s="5"/>
      <c r="J84" s="5"/>
      <c r="K84" s="5"/>
      <c r="L84" s="5"/>
      <c r="M84" s="5"/>
    </row>
    <row r="85" spans="1:13" ht="38.25">
      <c r="A85" s="111" t="s">
        <v>40</v>
      </c>
      <c r="B85" s="112">
        <v>0</v>
      </c>
      <c r="C85" s="112">
        <v>0</v>
      </c>
      <c r="D85" s="112">
        <v>0</v>
      </c>
      <c r="E85" s="113">
        <f>B85+C85+D85</f>
        <v>0</v>
      </c>
      <c r="F85" s="5"/>
      <c r="G85" s="5"/>
      <c r="H85" s="5"/>
      <c r="I85" s="5"/>
      <c r="J85" s="5"/>
      <c r="K85" s="5"/>
      <c r="L85" s="5"/>
      <c r="M85" s="5"/>
    </row>
    <row r="86" spans="1:13" ht="38.25">
      <c r="A86" s="114" t="s">
        <v>41</v>
      </c>
      <c r="B86" s="112">
        <v>0</v>
      </c>
      <c r="C86" s="112">
        <v>0</v>
      </c>
      <c r="D86" s="112">
        <v>0</v>
      </c>
      <c r="E86" s="113">
        <f>B86+C86+D86</f>
        <v>0</v>
      </c>
      <c r="F86" s="5"/>
      <c r="G86" s="5"/>
      <c r="H86" s="5"/>
      <c r="I86" s="5"/>
      <c r="J86" s="5"/>
      <c r="K86" s="5"/>
      <c r="L86" s="5"/>
      <c r="M86" s="5"/>
    </row>
    <row r="87" spans="1:13" ht="64.5" thickBot="1">
      <c r="A87" s="115" t="s">
        <v>42</v>
      </c>
      <c r="B87" s="116">
        <f>B79+B80-B83</f>
        <v>0</v>
      </c>
      <c r="C87" s="116">
        <f>C79+C80-C83</f>
        <v>0</v>
      </c>
      <c r="D87" s="116">
        <f>D79+D80-D83</f>
        <v>0</v>
      </c>
      <c r="E87" s="117">
        <f>E79+E80-E83</f>
        <v>0</v>
      </c>
      <c r="F87" s="5"/>
      <c r="G87" s="5"/>
      <c r="H87" s="5"/>
      <c r="I87" s="5"/>
      <c r="J87" s="5"/>
      <c r="K87" s="5"/>
      <c r="L87" s="5"/>
      <c r="M87" s="5"/>
    </row>
    <row r="88" spans="1:13" ht="15.75" thickBot="1">
      <c r="A88" s="118" t="s">
        <v>43</v>
      </c>
      <c r="B88" s="119"/>
      <c r="C88" s="119"/>
      <c r="D88" s="119"/>
      <c r="E88" s="120"/>
      <c r="F88" s="5"/>
      <c r="G88" s="5"/>
      <c r="H88" s="5"/>
      <c r="I88" s="5"/>
      <c r="J88" s="5"/>
      <c r="K88" s="5"/>
      <c r="L88" s="5"/>
      <c r="M88" s="5"/>
    </row>
    <row r="89" spans="1:13" ht="38.25">
      <c r="A89" s="105" t="s">
        <v>44</v>
      </c>
      <c r="B89" s="106"/>
      <c r="C89" s="106"/>
      <c r="D89" s="106"/>
      <c r="E89" s="107">
        <f>B89+C89+D89</f>
        <v>0</v>
      </c>
      <c r="F89" s="5"/>
      <c r="G89" s="5"/>
      <c r="H89" s="5"/>
      <c r="I89" s="5"/>
      <c r="J89" s="5"/>
      <c r="K89" s="5"/>
      <c r="L89" s="5"/>
      <c r="M89" s="5"/>
    </row>
    <row r="90" spans="1:13" ht="25.5">
      <c r="A90" s="108" t="s">
        <v>24</v>
      </c>
      <c r="B90" s="109">
        <f>SUM(B91:B91)</f>
        <v>0</v>
      </c>
      <c r="C90" s="109">
        <f>SUM(C91:C91)</f>
        <v>0</v>
      </c>
      <c r="D90" s="109">
        <f>SUM(D91:D91)</f>
        <v>0</v>
      </c>
      <c r="E90" s="110">
        <f>SUM(E91:E91)</f>
        <v>0</v>
      </c>
      <c r="F90" s="5"/>
      <c r="G90" s="5"/>
      <c r="H90" s="5"/>
      <c r="I90" s="5"/>
      <c r="J90" s="5"/>
      <c r="K90" s="5"/>
      <c r="L90" s="5"/>
      <c r="M90" s="5"/>
    </row>
    <row r="91" spans="1:13">
      <c r="A91" s="111" t="s">
        <v>45</v>
      </c>
      <c r="B91" s="112">
        <v>0</v>
      </c>
      <c r="C91" s="112"/>
      <c r="D91" s="112"/>
      <c r="E91" s="113">
        <f>B91+C91+D91</f>
        <v>0</v>
      </c>
      <c r="F91" s="5"/>
      <c r="G91" s="5"/>
      <c r="H91" s="5"/>
      <c r="I91" s="5"/>
      <c r="J91" s="5"/>
      <c r="K91" s="5"/>
      <c r="L91" s="5"/>
      <c r="M91" s="5"/>
    </row>
    <row r="92" spans="1:13" ht="25.5">
      <c r="A92" s="108" t="s">
        <v>25</v>
      </c>
      <c r="B92" s="109">
        <f>SUM(B93:B95)</f>
        <v>0</v>
      </c>
      <c r="C92" s="109">
        <f>SUM(C93:C95)</f>
        <v>0</v>
      </c>
      <c r="D92" s="109">
        <f>SUM(D93:D95)</f>
        <v>0</v>
      </c>
      <c r="E92" s="110">
        <f>SUM(E93:E95)</f>
        <v>0</v>
      </c>
      <c r="F92" s="5"/>
      <c r="G92" s="5"/>
      <c r="H92" s="5"/>
      <c r="I92" s="5"/>
      <c r="J92" s="5"/>
      <c r="K92" s="5"/>
      <c r="L92" s="5"/>
      <c r="M92" s="5"/>
    </row>
    <row r="93" spans="1:13" ht="38.25">
      <c r="A93" s="111" t="s">
        <v>46</v>
      </c>
      <c r="B93" s="112">
        <v>0</v>
      </c>
      <c r="C93" s="112">
        <v>0</v>
      </c>
      <c r="D93" s="112">
        <v>0</v>
      </c>
      <c r="E93" s="113">
        <f>B93+C93+D93</f>
        <v>0</v>
      </c>
      <c r="F93" s="5"/>
      <c r="G93" s="5"/>
      <c r="H93" s="5"/>
      <c r="I93" s="5"/>
      <c r="J93" s="5"/>
      <c r="K93" s="5"/>
      <c r="L93" s="5"/>
      <c r="M93" s="5"/>
    </row>
    <row r="94" spans="1:13" ht="38.25">
      <c r="A94" s="111" t="s">
        <v>47</v>
      </c>
      <c r="B94" s="112">
        <v>0</v>
      </c>
      <c r="C94" s="112">
        <v>0</v>
      </c>
      <c r="D94" s="112">
        <v>0</v>
      </c>
      <c r="E94" s="113">
        <f>B94+C94+D94</f>
        <v>0</v>
      </c>
      <c r="F94" s="5"/>
      <c r="G94" s="5"/>
      <c r="H94" s="5"/>
      <c r="I94" s="5"/>
      <c r="J94" s="5"/>
      <c r="K94" s="5"/>
      <c r="L94" s="5"/>
      <c r="M94" s="5"/>
    </row>
    <row r="95" spans="1:13">
      <c r="A95" s="121" t="s">
        <v>48</v>
      </c>
      <c r="B95" s="112">
        <v>0</v>
      </c>
      <c r="C95" s="112">
        <v>0</v>
      </c>
      <c r="D95" s="112">
        <v>0</v>
      </c>
      <c r="E95" s="113">
        <f>B95+C95+D95</f>
        <v>0</v>
      </c>
      <c r="F95" s="5"/>
      <c r="G95" s="5"/>
      <c r="H95" s="5"/>
      <c r="I95" s="5"/>
      <c r="J95" s="5"/>
      <c r="K95" s="5"/>
      <c r="L95" s="5"/>
      <c r="M95" s="5"/>
    </row>
    <row r="96" spans="1:13" ht="39" thickBot="1">
      <c r="A96" s="115" t="s">
        <v>49</v>
      </c>
      <c r="B96" s="116">
        <f>B89+B90-B92</f>
        <v>0</v>
      </c>
      <c r="C96" s="116">
        <f>C89+C90-C92</f>
        <v>0</v>
      </c>
      <c r="D96" s="116">
        <f>D89+D90-D92</f>
        <v>0</v>
      </c>
      <c r="E96" s="117">
        <f>E89+E90-E92</f>
        <v>0</v>
      </c>
      <c r="F96" s="5"/>
      <c r="G96" s="5"/>
      <c r="H96" s="5"/>
      <c r="I96" s="5"/>
      <c r="J96" s="5"/>
      <c r="K96" s="5"/>
      <c r="L96" s="5"/>
      <c r="M96" s="5"/>
    </row>
    <row r="97" spans="1:1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>
      <c r="A104" s="4" t="s">
        <v>50</v>
      </c>
      <c r="B104" s="122"/>
      <c r="C104" s="122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>
      <c r="A105" s="123"/>
      <c r="B105" s="124"/>
      <c r="C105" s="124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ht="39">
      <c r="A106" s="125" t="s">
        <v>51</v>
      </c>
      <c r="B106" s="125" t="s">
        <v>52</v>
      </c>
      <c r="C106" s="125" t="s">
        <v>53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ht="26.25">
      <c r="A107" s="126" t="s">
        <v>54</v>
      </c>
      <c r="B107" s="127">
        <v>0</v>
      </c>
      <c r="C107" s="127"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>
      <c r="A108" s="128" t="s">
        <v>55</v>
      </c>
      <c r="B108" s="128"/>
      <c r="C108" s="128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ht="26.25">
      <c r="A109" s="129" t="s">
        <v>56</v>
      </c>
      <c r="B109" s="130">
        <v>0</v>
      </c>
      <c r="C109" s="131">
        <v>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>
      <c r="A112" s="4" t="s">
        <v>57</v>
      </c>
      <c r="B112" s="122"/>
      <c r="C112" s="122"/>
      <c r="D112" s="132"/>
      <c r="E112" s="132"/>
      <c r="F112" s="132"/>
      <c r="G112" s="132"/>
      <c r="H112" s="5"/>
      <c r="I112" s="5"/>
      <c r="J112" s="5"/>
      <c r="K112" s="5"/>
      <c r="L112" s="5"/>
      <c r="M112" s="5"/>
    </row>
    <row r="113" spans="1:13" ht="15.75" thickBot="1">
      <c r="A113" s="133"/>
      <c r="B113" s="134"/>
      <c r="C113" s="134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>
      <c r="A114" s="135"/>
      <c r="B114" s="136" t="s">
        <v>58</v>
      </c>
      <c r="C114" s="137"/>
      <c r="D114" s="137"/>
      <c r="E114" s="137"/>
      <c r="F114" s="138"/>
      <c r="G114" s="136" t="s">
        <v>59</v>
      </c>
      <c r="H114" s="137"/>
      <c r="I114" s="138"/>
      <c r="J114" s="5"/>
      <c r="K114" s="5"/>
      <c r="L114" s="5"/>
      <c r="M114" s="5"/>
    </row>
    <row r="115" spans="1:13" ht="64.5">
      <c r="A115" s="139"/>
      <c r="B115" s="140" t="s">
        <v>60</v>
      </c>
      <c r="C115" s="141" t="s">
        <v>61</v>
      </c>
      <c r="D115" s="141" t="s">
        <v>62</v>
      </c>
      <c r="E115" s="141" t="s">
        <v>63</v>
      </c>
      <c r="F115" s="142" t="s">
        <v>64</v>
      </c>
      <c r="G115" s="143" t="s">
        <v>65</v>
      </c>
      <c r="H115" s="144" t="s">
        <v>66</v>
      </c>
      <c r="I115" s="145" t="s">
        <v>67</v>
      </c>
      <c r="J115" s="5"/>
      <c r="K115" s="5"/>
      <c r="L115" s="5"/>
      <c r="M115" s="5"/>
    </row>
    <row r="116" spans="1:13" ht="39">
      <c r="A116" s="146" t="s">
        <v>52</v>
      </c>
      <c r="B116" s="147">
        <v>0</v>
      </c>
      <c r="C116" s="148">
        <v>0</v>
      </c>
      <c r="D116" s="148">
        <v>0</v>
      </c>
      <c r="E116" s="149">
        <v>0</v>
      </c>
      <c r="F116" s="150">
        <v>0</v>
      </c>
      <c r="G116" s="151">
        <v>0</v>
      </c>
      <c r="H116" s="148">
        <v>0</v>
      </c>
      <c r="I116" s="152">
        <v>0</v>
      </c>
      <c r="J116" s="5"/>
      <c r="K116" s="5"/>
      <c r="L116" s="5"/>
      <c r="M116" s="5"/>
    </row>
    <row r="117" spans="1:13" ht="96">
      <c r="A117" s="153" t="s">
        <v>68</v>
      </c>
      <c r="B117" s="154">
        <v>0</v>
      </c>
      <c r="C117" s="155">
        <v>32410.36</v>
      </c>
      <c r="D117" s="155">
        <v>0</v>
      </c>
      <c r="E117" s="149">
        <v>0</v>
      </c>
      <c r="F117" s="150">
        <v>0</v>
      </c>
      <c r="G117" s="151">
        <v>0</v>
      </c>
      <c r="H117" s="155">
        <v>0</v>
      </c>
      <c r="I117" s="156">
        <v>0</v>
      </c>
      <c r="J117" s="5"/>
      <c r="K117" s="5"/>
      <c r="L117" s="5"/>
      <c r="M117" s="5"/>
    </row>
    <row r="118" spans="1:13" ht="108.75" thickBot="1">
      <c r="A118" s="157" t="s">
        <v>69</v>
      </c>
      <c r="B118" s="158">
        <v>0</v>
      </c>
      <c r="C118" s="159">
        <v>0</v>
      </c>
      <c r="D118" s="159">
        <v>0</v>
      </c>
      <c r="E118" s="149">
        <v>0</v>
      </c>
      <c r="F118" s="150">
        <v>0</v>
      </c>
      <c r="G118" s="151">
        <v>0</v>
      </c>
      <c r="H118" s="159">
        <v>0</v>
      </c>
      <c r="I118" s="160">
        <v>0</v>
      </c>
      <c r="J118" s="5"/>
      <c r="K118" s="5"/>
      <c r="L118" s="5"/>
      <c r="M118" s="5"/>
    </row>
    <row r="119" spans="1:13" ht="40.5" thickBot="1">
      <c r="A119" s="161" t="s">
        <v>53</v>
      </c>
      <c r="B119" s="162">
        <f t="shared" ref="B119:I119" si="10">B116+B117-B118</f>
        <v>0</v>
      </c>
      <c r="C119" s="163">
        <f t="shared" si="10"/>
        <v>32410.36</v>
      </c>
      <c r="D119" s="163">
        <f t="shared" si="10"/>
        <v>0</v>
      </c>
      <c r="E119" s="164">
        <f t="shared" si="10"/>
        <v>0</v>
      </c>
      <c r="F119" s="165">
        <f t="shared" si="10"/>
        <v>0</v>
      </c>
      <c r="G119" s="166">
        <f t="shared" si="10"/>
        <v>0</v>
      </c>
      <c r="H119" s="167">
        <f t="shared" si="10"/>
        <v>0</v>
      </c>
      <c r="I119" s="168">
        <f t="shared" si="10"/>
        <v>0</v>
      </c>
      <c r="J119" s="5"/>
      <c r="K119" s="5"/>
      <c r="L119" s="5"/>
      <c r="M119" s="5"/>
    </row>
    <row r="120" spans="1:1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>
      <c r="A122" s="4" t="s">
        <v>70</v>
      </c>
      <c r="B122" s="122"/>
      <c r="C122" s="122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3" ht="15.75" thickBot="1">
      <c r="A123" s="133"/>
      <c r="B123" s="134"/>
      <c r="C123" s="134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1:13" ht="39">
      <c r="A124" s="169" t="s">
        <v>51</v>
      </c>
      <c r="B124" s="170" t="s">
        <v>52</v>
      </c>
      <c r="C124" s="171" t="s">
        <v>53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1:13" ht="65.25" thickBot="1">
      <c r="A125" s="172" t="s">
        <v>71</v>
      </c>
      <c r="B125" s="173">
        <v>0</v>
      </c>
      <c r="C125" s="174">
        <v>984602.68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>
      <c r="A129" s="4" t="s">
        <v>72</v>
      </c>
      <c r="B129" s="122"/>
      <c r="C129" s="122"/>
      <c r="D129" s="132"/>
      <c r="E129" s="5"/>
      <c r="F129" s="5"/>
      <c r="G129" s="5"/>
      <c r="H129" s="5"/>
      <c r="I129" s="5"/>
      <c r="J129" s="5"/>
      <c r="K129" s="5"/>
      <c r="L129" s="5"/>
      <c r="M129" s="5"/>
    </row>
    <row r="130" spans="1:13" ht="15.75" thickBot="1">
      <c r="A130" s="175"/>
      <c r="B130" s="176"/>
      <c r="C130" s="176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 ht="39">
      <c r="A131" s="177" t="s">
        <v>31</v>
      </c>
      <c r="B131" s="178"/>
      <c r="C131" s="170" t="s">
        <v>52</v>
      </c>
      <c r="D131" s="171" t="s">
        <v>53</v>
      </c>
      <c r="E131" s="5"/>
      <c r="F131" s="5"/>
      <c r="G131" s="5"/>
      <c r="H131" s="5"/>
      <c r="I131" s="5"/>
      <c r="J131" s="5"/>
      <c r="K131" s="5"/>
      <c r="L131" s="5"/>
      <c r="M131" s="5"/>
    </row>
    <row r="132" spans="1:13">
      <c r="A132" s="179" t="s">
        <v>73</v>
      </c>
      <c r="B132" s="180"/>
      <c r="C132" s="127">
        <f>C134+SUM(C135:C138)</f>
        <v>0</v>
      </c>
      <c r="D132" s="181">
        <f>D134+SUM(D135:D138)</f>
        <v>0</v>
      </c>
      <c r="E132" s="5"/>
      <c r="F132" s="5"/>
      <c r="G132" s="5"/>
      <c r="H132" s="5"/>
      <c r="I132" s="5"/>
      <c r="J132" s="5"/>
      <c r="K132" s="5"/>
      <c r="L132" s="5"/>
      <c r="M132" s="5"/>
    </row>
    <row r="133" spans="1:13">
      <c r="A133" s="182" t="s">
        <v>55</v>
      </c>
      <c r="B133" s="183"/>
      <c r="C133" s="184"/>
      <c r="D133" s="185"/>
      <c r="E133" s="5"/>
      <c r="F133" s="5"/>
      <c r="G133" s="5"/>
      <c r="H133" s="5"/>
      <c r="I133" s="5"/>
      <c r="J133" s="5"/>
      <c r="K133" s="5"/>
      <c r="L133" s="5"/>
      <c r="M133" s="5"/>
    </row>
    <row r="134" spans="1:13">
      <c r="A134" s="186" t="s">
        <v>3</v>
      </c>
      <c r="B134" s="187"/>
      <c r="C134" s="188">
        <v>0</v>
      </c>
      <c r="D134" s="189">
        <v>0</v>
      </c>
      <c r="E134" s="5"/>
      <c r="F134" s="5"/>
      <c r="G134" s="5"/>
      <c r="H134" s="5"/>
      <c r="I134" s="5"/>
      <c r="J134" s="5"/>
      <c r="K134" s="5"/>
      <c r="L134" s="5"/>
      <c r="M134" s="5"/>
    </row>
    <row r="135" spans="1:13">
      <c r="A135" s="190" t="s">
        <v>5</v>
      </c>
      <c r="B135" s="191"/>
      <c r="C135" s="192">
        <v>0</v>
      </c>
      <c r="D135" s="193">
        <v>0</v>
      </c>
      <c r="E135" s="5"/>
      <c r="F135" s="5"/>
      <c r="G135" s="5"/>
      <c r="H135" s="5"/>
      <c r="I135" s="5"/>
      <c r="J135" s="5"/>
      <c r="K135" s="5"/>
      <c r="L135" s="5"/>
      <c r="M135" s="5"/>
    </row>
    <row r="136" spans="1:13">
      <c r="A136" s="190" t="s">
        <v>6</v>
      </c>
      <c r="B136" s="191"/>
      <c r="C136" s="192">
        <v>0</v>
      </c>
      <c r="D136" s="193">
        <v>0</v>
      </c>
      <c r="E136" s="5"/>
      <c r="F136" s="5"/>
      <c r="G136" s="5"/>
      <c r="H136" s="5"/>
      <c r="I136" s="5"/>
      <c r="J136" s="5"/>
      <c r="K136" s="5"/>
      <c r="L136" s="5"/>
      <c r="M136" s="5"/>
    </row>
    <row r="137" spans="1:13">
      <c r="A137" s="190" t="s">
        <v>7</v>
      </c>
      <c r="B137" s="191"/>
      <c r="C137" s="192">
        <v>0</v>
      </c>
      <c r="D137" s="193">
        <v>0</v>
      </c>
      <c r="E137" s="5"/>
      <c r="F137" s="5"/>
      <c r="G137" s="5"/>
      <c r="H137" s="5"/>
      <c r="I137" s="5"/>
      <c r="J137" s="5"/>
      <c r="K137" s="5"/>
      <c r="L137" s="5"/>
      <c r="M137" s="5"/>
    </row>
    <row r="138" spans="1:13">
      <c r="A138" s="190" t="s">
        <v>8</v>
      </c>
      <c r="B138" s="191"/>
      <c r="C138" s="192">
        <v>0</v>
      </c>
      <c r="D138" s="193">
        <v>0</v>
      </c>
      <c r="E138" s="5"/>
      <c r="F138" s="5"/>
      <c r="G138" s="5"/>
      <c r="H138" s="5"/>
      <c r="I138" s="5"/>
      <c r="J138" s="5"/>
      <c r="K138" s="5"/>
      <c r="L138" s="5"/>
      <c r="M138" s="5"/>
    </row>
    <row r="139" spans="1:1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1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1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1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1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1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1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>
      <c r="A150" s="194" t="s">
        <v>74</v>
      </c>
      <c r="B150" s="195"/>
      <c r="C150" s="195"/>
      <c r="D150" s="195"/>
      <c r="E150" s="195"/>
      <c r="F150" s="195"/>
      <c r="G150" s="195"/>
      <c r="H150" s="195"/>
      <c r="I150" s="195"/>
      <c r="J150" s="5"/>
      <c r="K150" s="5"/>
      <c r="L150" s="5"/>
      <c r="M150" s="5"/>
    </row>
    <row r="151" spans="1:13" ht="16.5" thickBot="1">
      <c r="A151" s="196"/>
      <c r="B151" s="197"/>
      <c r="C151" s="197"/>
      <c r="D151" s="197"/>
      <c r="E151" s="197" t="s">
        <v>75</v>
      </c>
      <c r="F151" s="198"/>
      <c r="G151" s="198"/>
      <c r="H151" s="198"/>
      <c r="I151" s="198"/>
      <c r="J151" s="5"/>
      <c r="K151" s="5"/>
      <c r="L151" s="5"/>
      <c r="M151" s="5"/>
    </row>
    <row r="152" spans="1:13" ht="102.75" thickBot="1">
      <c r="A152" s="199" t="s">
        <v>76</v>
      </c>
      <c r="B152" s="200"/>
      <c r="C152" s="201" t="s">
        <v>77</v>
      </c>
      <c r="D152" s="202" t="s">
        <v>78</v>
      </c>
      <c r="E152" s="201" t="s">
        <v>79</v>
      </c>
      <c r="F152" s="203" t="s">
        <v>80</v>
      </c>
      <c r="G152" s="201" t="s">
        <v>81</v>
      </c>
      <c r="H152" s="201" t="s">
        <v>82</v>
      </c>
      <c r="I152" s="204" t="s">
        <v>83</v>
      </c>
      <c r="J152" s="5"/>
      <c r="K152" s="5"/>
      <c r="L152" s="5"/>
      <c r="M152" s="5"/>
    </row>
    <row r="153" spans="1:13" ht="38.25">
      <c r="A153" s="205"/>
      <c r="B153" s="206" t="s">
        <v>52</v>
      </c>
      <c r="C153" s="207">
        <v>0</v>
      </c>
      <c r="D153" s="208">
        <v>0</v>
      </c>
      <c r="E153" s="209">
        <v>0</v>
      </c>
      <c r="F153" s="208">
        <v>0</v>
      </c>
      <c r="G153" s="209">
        <v>0</v>
      </c>
      <c r="H153" s="209">
        <v>0</v>
      </c>
      <c r="I153" s="210">
        <v>0</v>
      </c>
      <c r="J153" s="5"/>
      <c r="K153" s="5"/>
      <c r="L153" s="5"/>
      <c r="M153" s="5"/>
    </row>
    <row r="154" spans="1:13">
      <c r="A154" s="211"/>
      <c r="B154" s="212" t="s">
        <v>84</v>
      </c>
      <c r="C154" s="213">
        <v>0</v>
      </c>
      <c r="D154" s="214">
        <v>0</v>
      </c>
      <c r="E154" s="214">
        <v>0</v>
      </c>
      <c r="F154" s="214">
        <v>0</v>
      </c>
      <c r="G154" s="214">
        <v>0</v>
      </c>
      <c r="H154" s="214">
        <v>0</v>
      </c>
      <c r="I154" s="214">
        <v>0</v>
      </c>
      <c r="J154" s="5"/>
      <c r="K154" s="5"/>
      <c r="L154" s="5"/>
      <c r="M154" s="5"/>
    </row>
    <row r="155" spans="1:13">
      <c r="A155" s="215" t="s">
        <v>85</v>
      </c>
      <c r="B155" s="216"/>
      <c r="C155" s="217">
        <v>0</v>
      </c>
      <c r="D155" s="217">
        <v>0</v>
      </c>
      <c r="E155" s="217">
        <v>0</v>
      </c>
      <c r="F155" s="217">
        <v>0</v>
      </c>
      <c r="G155" s="217">
        <v>0</v>
      </c>
      <c r="H155" s="217">
        <v>0</v>
      </c>
      <c r="I155" s="217">
        <v>0</v>
      </c>
      <c r="J155" s="5"/>
      <c r="K155" s="5"/>
      <c r="L155" s="5"/>
      <c r="M155" s="5"/>
    </row>
    <row r="156" spans="1:13">
      <c r="A156" s="215" t="s">
        <v>86</v>
      </c>
      <c r="B156" s="216"/>
      <c r="C156" s="217">
        <v>0</v>
      </c>
      <c r="D156" s="217">
        <v>0</v>
      </c>
      <c r="E156" s="217">
        <v>0</v>
      </c>
      <c r="F156" s="217">
        <v>0</v>
      </c>
      <c r="G156" s="217">
        <v>0</v>
      </c>
      <c r="H156" s="217">
        <v>0</v>
      </c>
      <c r="I156" s="217">
        <v>0</v>
      </c>
      <c r="J156" s="5"/>
      <c r="K156" s="5"/>
      <c r="L156" s="5"/>
      <c r="M156" s="5"/>
    </row>
    <row r="157" spans="1:13" ht="15.75" thickBot="1">
      <c r="A157" s="218" t="s">
        <v>87</v>
      </c>
      <c r="B157" s="219"/>
      <c r="C157" s="217">
        <v>0</v>
      </c>
      <c r="D157" s="217">
        <v>0</v>
      </c>
      <c r="E157" s="217">
        <v>0</v>
      </c>
      <c r="F157" s="217">
        <v>0</v>
      </c>
      <c r="G157" s="217">
        <v>0</v>
      </c>
      <c r="H157" s="217">
        <v>0</v>
      </c>
      <c r="I157" s="217">
        <v>0</v>
      </c>
      <c r="J157" s="5"/>
      <c r="K157" s="5"/>
      <c r="L157" s="5"/>
      <c r="M157" s="5"/>
    </row>
    <row r="158" spans="1:13" ht="15.75" thickBot="1">
      <c r="A158" s="220"/>
      <c r="B158" s="221" t="s">
        <v>88</v>
      </c>
      <c r="C158" s="222"/>
      <c r="D158" s="222"/>
      <c r="E158" s="222">
        <f>SUM(E155:E157)</f>
        <v>0</v>
      </c>
      <c r="F158" s="222">
        <f>SUM(F155:F157)</f>
        <v>0</v>
      </c>
      <c r="G158" s="222">
        <f>SUM(G155:G157)</f>
        <v>0</v>
      </c>
      <c r="H158" s="222"/>
      <c r="I158" s="222"/>
      <c r="J158" s="5"/>
      <c r="K158" s="5"/>
      <c r="L158" s="5"/>
      <c r="M158" s="5"/>
    </row>
    <row r="159" spans="1:13" ht="102.75" thickBot="1">
      <c r="A159" s="199" t="s">
        <v>76</v>
      </c>
      <c r="B159" s="223"/>
      <c r="C159" s="201" t="s">
        <v>77</v>
      </c>
      <c r="D159" s="202" t="s">
        <v>78</v>
      </c>
      <c r="E159" s="201" t="s">
        <v>79</v>
      </c>
      <c r="F159" s="203" t="s">
        <v>80</v>
      </c>
      <c r="G159" s="201" t="s">
        <v>81</v>
      </c>
      <c r="H159" s="201" t="s">
        <v>82</v>
      </c>
      <c r="I159" s="204" t="s">
        <v>83</v>
      </c>
      <c r="J159" s="5"/>
      <c r="K159" s="5"/>
      <c r="L159" s="5"/>
      <c r="M159" s="5"/>
    </row>
    <row r="160" spans="1:13" ht="39" thickBot="1">
      <c r="A160" s="224"/>
      <c r="B160" s="225" t="s">
        <v>53</v>
      </c>
      <c r="C160" s="226">
        <v>0</v>
      </c>
      <c r="D160" s="227">
        <v>0</v>
      </c>
      <c r="E160" s="228">
        <v>0</v>
      </c>
      <c r="F160" s="227">
        <v>0</v>
      </c>
      <c r="G160" s="228">
        <v>0</v>
      </c>
      <c r="H160" s="228">
        <v>0</v>
      </c>
      <c r="I160" s="229">
        <v>0</v>
      </c>
      <c r="J160" s="5"/>
      <c r="K160" s="5"/>
      <c r="L160" s="5"/>
      <c r="M160" s="5"/>
    </row>
    <row r="161" spans="1:13">
      <c r="A161" s="211"/>
      <c r="B161" s="212" t="s">
        <v>84</v>
      </c>
      <c r="C161" s="213">
        <v>0</v>
      </c>
      <c r="D161" s="213">
        <v>0</v>
      </c>
      <c r="E161" s="213">
        <v>0</v>
      </c>
      <c r="F161" s="213">
        <v>0</v>
      </c>
      <c r="G161" s="213">
        <v>0</v>
      </c>
      <c r="H161" s="213">
        <v>0</v>
      </c>
      <c r="I161" s="213">
        <v>0</v>
      </c>
      <c r="J161" s="5"/>
      <c r="K161" s="5"/>
      <c r="L161" s="5"/>
      <c r="M161" s="5"/>
    </row>
    <row r="162" spans="1:13">
      <c r="A162" s="215" t="s">
        <v>85</v>
      </c>
      <c r="B162" s="216"/>
      <c r="C162" s="217">
        <v>0</v>
      </c>
      <c r="D162" s="217">
        <v>0</v>
      </c>
      <c r="E162" s="217">
        <v>0</v>
      </c>
      <c r="F162" s="217">
        <v>0</v>
      </c>
      <c r="G162" s="217">
        <v>0</v>
      </c>
      <c r="H162" s="217">
        <v>0</v>
      </c>
      <c r="I162" s="217">
        <v>0</v>
      </c>
      <c r="J162" s="5"/>
      <c r="K162" s="5"/>
      <c r="L162" s="5"/>
      <c r="M162" s="5"/>
    </row>
    <row r="163" spans="1:13">
      <c r="A163" s="215" t="s">
        <v>86</v>
      </c>
      <c r="B163" s="216"/>
      <c r="C163" s="217">
        <v>0</v>
      </c>
      <c r="D163" s="217">
        <v>0</v>
      </c>
      <c r="E163" s="217">
        <v>0</v>
      </c>
      <c r="F163" s="217">
        <v>0</v>
      </c>
      <c r="G163" s="217">
        <v>0</v>
      </c>
      <c r="H163" s="217">
        <v>0</v>
      </c>
      <c r="I163" s="217">
        <v>0</v>
      </c>
      <c r="J163" s="5"/>
      <c r="K163" s="5"/>
      <c r="L163" s="5"/>
      <c r="M163" s="5"/>
    </row>
    <row r="164" spans="1:13" ht="15.75" thickBot="1">
      <c r="A164" s="218" t="s">
        <v>87</v>
      </c>
      <c r="B164" s="219"/>
      <c r="C164" s="217">
        <v>0</v>
      </c>
      <c r="D164" s="217">
        <v>0</v>
      </c>
      <c r="E164" s="217">
        <v>0</v>
      </c>
      <c r="F164" s="217">
        <v>0</v>
      </c>
      <c r="G164" s="217">
        <v>0</v>
      </c>
      <c r="H164" s="217">
        <v>0</v>
      </c>
      <c r="I164" s="217">
        <v>0</v>
      </c>
      <c r="J164" s="5"/>
      <c r="K164" s="5"/>
      <c r="L164" s="5"/>
      <c r="M164" s="5"/>
    </row>
    <row r="165" spans="1:13" ht="15.75" thickBot="1">
      <c r="A165" s="230"/>
      <c r="B165" s="221" t="s">
        <v>88</v>
      </c>
      <c r="C165" s="222"/>
      <c r="D165" s="231"/>
      <c r="E165" s="222">
        <f>SUM(E162:E164)</f>
        <v>0</v>
      </c>
      <c r="F165" s="222">
        <f>SUM(F162:F164)</f>
        <v>0</v>
      </c>
      <c r="G165" s="222">
        <f>SUM(G162:G164)</f>
        <v>0</v>
      </c>
      <c r="H165" s="222"/>
      <c r="I165" s="232"/>
      <c r="J165" s="5"/>
      <c r="K165" s="5"/>
      <c r="L165" s="5"/>
      <c r="M165" s="5"/>
    </row>
    <row r="166" spans="1:1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>
      <c r="A167" s="233" t="s">
        <v>89</v>
      </c>
      <c r="B167" s="234"/>
      <c r="C167" s="234"/>
      <c r="D167" s="234"/>
      <c r="E167" s="234"/>
      <c r="F167" s="234"/>
      <c r="G167" s="234"/>
      <c r="H167" s="234"/>
      <c r="I167" s="234"/>
      <c r="J167" s="5"/>
      <c r="K167" s="5"/>
      <c r="L167" s="5"/>
      <c r="M167" s="5"/>
    </row>
    <row r="168" spans="1:13" ht="15.75" thickBot="1">
      <c r="A168" s="235"/>
      <c r="B168" s="236"/>
      <c r="C168" s="236"/>
      <c r="D168" s="236"/>
      <c r="E168" s="235"/>
      <c r="F168" s="235"/>
      <c r="G168" s="235"/>
      <c r="H168" s="235"/>
      <c r="I168" s="235"/>
      <c r="J168" s="5"/>
      <c r="K168" s="5"/>
      <c r="L168" s="5"/>
      <c r="M168" s="5"/>
    </row>
    <row r="169" spans="1:13" ht="15.75" thickBot="1">
      <c r="A169" s="237" t="s">
        <v>90</v>
      </c>
      <c r="B169" s="238"/>
      <c r="C169" s="238"/>
      <c r="D169" s="239"/>
      <c r="E169" s="240" t="s">
        <v>52</v>
      </c>
      <c r="F169" s="241" t="s">
        <v>91</v>
      </c>
      <c r="G169" s="242"/>
      <c r="H169" s="243"/>
      <c r="I169" s="244" t="s">
        <v>53</v>
      </c>
      <c r="J169" s="5"/>
      <c r="K169" s="5"/>
      <c r="L169" s="5"/>
      <c r="M169" s="5"/>
    </row>
    <row r="170" spans="1:13" ht="26.25" thickBot="1">
      <c r="A170" s="245"/>
      <c r="B170" s="246"/>
      <c r="C170" s="246"/>
      <c r="D170" s="247"/>
      <c r="E170" s="248"/>
      <c r="F170" s="249" t="s">
        <v>24</v>
      </c>
      <c r="G170" s="250" t="s">
        <v>92</v>
      </c>
      <c r="H170" s="249" t="s">
        <v>93</v>
      </c>
      <c r="I170" s="251"/>
      <c r="J170" s="5"/>
      <c r="K170" s="5"/>
      <c r="L170" s="5"/>
      <c r="M170" s="5"/>
    </row>
    <row r="171" spans="1:13">
      <c r="A171" s="252">
        <v>1</v>
      </c>
      <c r="B171" s="253" t="s">
        <v>62</v>
      </c>
      <c r="C171" s="254"/>
      <c r="D171" s="255"/>
      <c r="E171" s="256">
        <v>0</v>
      </c>
      <c r="F171" s="257">
        <v>0</v>
      </c>
      <c r="G171" s="257">
        <v>0</v>
      </c>
      <c r="H171" s="257">
        <v>0</v>
      </c>
      <c r="I171" s="258">
        <f>E171+F171-G171-H171</f>
        <v>0</v>
      </c>
      <c r="J171" s="5"/>
      <c r="K171" s="5"/>
      <c r="L171" s="5"/>
      <c r="M171" s="5"/>
    </row>
    <row r="172" spans="1:13">
      <c r="A172" s="259"/>
      <c r="B172" s="260" t="s">
        <v>94</v>
      </c>
      <c r="C172" s="261"/>
      <c r="D172" s="262"/>
      <c r="E172" s="263">
        <v>0</v>
      </c>
      <c r="F172" s="264">
        <v>0</v>
      </c>
      <c r="G172" s="264">
        <v>0</v>
      </c>
      <c r="H172" s="264">
        <v>0</v>
      </c>
      <c r="I172" s="265">
        <f>E172+F172-G172-H172</f>
        <v>0</v>
      </c>
      <c r="J172" s="5"/>
      <c r="K172" s="5"/>
      <c r="L172" s="5"/>
      <c r="M172" s="5"/>
    </row>
    <row r="173" spans="1:13">
      <c r="A173" s="266" t="s">
        <v>95</v>
      </c>
      <c r="B173" s="267" t="s">
        <v>96</v>
      </c>
      <c r="C173" s="268"/>
      <c r="D173" s="269"/>
      <c r="E173" s="270">
        <v>12274501.800000001</v>
      </c>
      <c r="F173" s="271">
        <v>5914717.0899999999</v>
      </c>
      <c r="G173" s="271">
        <v>1043019.74</v>
      </c>
      <c r="H173" s="271">
        <v>5393207.2199999997</v>
      </c>
      <c r="I173" s="272">
        <f>E173+F173-G173-H173</f>
        <v>11752991.930000003</v>
      </c>
      <c r="J173" s="5"/>
      <c r="K173" s="5"/>
      <c r="L173" s="5"/>
      <c r="M173" s="5"/>
    </row>
    <row r="174" spans="1:13">
      <c r="A174" s="266"/>
      <c r="B174" s="260" t="s">
        <v>94</v>
      </c>
      <c r="C174" s="261"/>
      <c r="D174" s="262"/>
      <c r="E174" s="273">
        <v>0</v>
      </c>
      <c r="F174" s="273">
        <v>0</v>
      </c>
      <c r="G174" s="273">
        <v>0</v>
      </c>
      <c r="H174" s="273">
        <v>0</v>
      </c>
      <c r="I174" s="271">
        <f>E174+F174-G174-H174</f>
        <v>0</v>
      </c>
      <c r="J174" s="5"/>
      <c r="K174" s="5"/>
      <c r="L174" s="5"/>
      <c r="M174" s="5"/>
    </row>
    <row r="175" spans="1:13" ht="15.75" thickBot="1">
      <c r="A175" s="274" t="s">
        <v>97</v>
      </c>
      <c r="B175" s="267" t="s">
        <v>98</v>
      </c>
      <c r="C175" s="268"/>
      <c r="D175" s="269"/>
      <c r="E175" s="270">
        <v>4003657.49</v>
      </c>
      <c r="F175" s="271">
        <v>4438567.76</v>
      </c>
      <c r="G175" s="271">
        <v>32887.07</v>
      </c>
      <c r="H175" s="271">
        <v>3970770.42</v>
      </c>
      <c r="I175" s="264">
        <f>E175+F175-G175-H175</f>
        <v>4438567.76</v>
      </c>
      <c r="J175" s="5"/>
      <c r="K175" s="5"/>
      <c r="L175" s="5"/>
      <c r="M175" s="5"/>
    </row>
    <row r="176" spans="1:13" ht="15.75" thickBot="1">
      <c r="A176" s="275" t="s">
        <v>99</v>
      </c>
      <c r="B176" s="276"/>
      <c r="C176" s="276"/>
      <c r="D176" s="277"/>
      <c r="E176" s="278">
        <f>E171+E173+E175</f>
        <v>16278159.290000001</v>
      </c>
      <c r="F176" s="278">
        <f>F171+F173+F175</f>
        <v>10353284.85</v>
      </c>
      <c r="G176" s="278">
        <f>G171+G173+G175</f>
        <v>1075906.81</v>
      </c>
      <c r="H176" s="278">
        <f>H171+H173+H175</f>
        <v>9363977.6400000006</v>
      </c>
      <c r="I176" s="279">
        <f>I171+I173+I175</f>
        <v>16191559.690000003</v>
      </c>
      <c r="J176" s="5"/>
      <c r="K176" s="5"/>
      <c r="L176" s="5"/>
      <c r="M176" s="5"/>
    </row>
    <row r="177" spans="1:13">
      <c r="J177" s="5"/>
      <c r="K177" s="5"/>
      <c r="L177" s="5"/>
      <c r="M177" s="5"/>
    </row>
    <row r="178" spans="1:13" ht="15.75">
      <c r="A178" s="280" t="s">
        <v>100</v>
      </c>
      <c r="J178" s="5"/>
      <c r="K178" s="5"/>
      <c r="L178" s="5"/>
      <c r="M178" s="5"/>
    </row>
    <row r="179" spans="1:13" ht="15.75">
      <c r="A179" s="280" t="s">
        <v>101</v>
      </c>
      <c r="J179" s="5"/>
      <c r="K179" s="5"/>
      <c r="L179" s="5"/>
      <c r="M179" s="5"/>
    </row>
    <row r="180" spans="1:13">
      <c r="A180" s="280"/>
      <c r="J180" s="5"/>
      <c r="K180" s="5"/>
      <c r="L180" s="5"/>
      <c r="M180" s="5"/>
    </row>
    <row r="181" spans="1:1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>
      <c r="A182" s="281" t="s">
        <v>102</v>
      </c>
      <c r="B182" s="281"/>
      <c r="C182" s="281"/>
      <c r="D182" s="281"/>
      <c r="E182" s="281"/>
      <c r="F182" s="281"/>
      <c r="G182" s="281"/>
      <c r="H182" s="5"/>
      <c r="I182" s="5"/>
      <c r="J182" s="5"/>
      <c r="K182" s="5"/>
      <c r="L182" s="5"/>
      <c r="M182" s="5"/>
    </row>
    <row r="183" spans="1:13" ht="15.75" thickBot="1">
      <c r="A183" s="282"/>
      <c r="B183" s="283"/>
      <c r="C183" s="284"/>
      <c r="D183" s="284"/>
      <c r="E183" s="284"/>
      <c r="F183" s="284"/>
      <c r="G183" s="284"/>
      <c r="H183" s="5"/>
      <c r="I183" s="5"/>
      <c r="J183" s="5"/>
      <c r="K183" s="5"/>
      <c r="L183" s="5"/>
      <c r="M183" s="5"/>
    </row>
    <row r="184" spans="1:13" ht="39" thickBot="1">
      <c r="A184" s="285" t="s">
        <v>103</v>
      </c>
      <c r="B184" s="286"/>
      <c r="C184" s="287" t="s">
        <v>104</v>
      </c>
      <c r="D184" s="288" t="s">
        <v>105</v>
      </c>
      <c r="E184" s="289" t="s">
        <v>106</v>
      </c>
      <c r="F184" s="288" t="s">
        <v>107</v>
      </c>
      <c r="G184" s="290" t="s">
        <v>108</v>
      </c>
      <c r="H184" s="5"/>
      <c r="I184" s="5"/>
      <c r="J184" s="5"/>
      <c r="K184" s="5"/>
      <c r="L184" s="5"/>
      <c r="M184" s="5"/>
    </row>
    <row r="185" spans="1:13" ht="27.75" customHeight="1" thickBot="1">
      <c r="A185" s="291" t="s">
        <v>109</v>
      </c>
      <c r="B185" s="292"/>
      <c r="C185" s="293">
        <v>0</v>
      </c>
      <c r="D185" s="293">
        <v>0</v>
      </c>
      <c r="E185" s="293">
        <v>0</v>
      </c>
      <c r="F185" s="293">
        <v>0</v>
      </c>
      <c r="G185" s="294">
        <f>C185+D185-E185-F185</f>
        <v>0</v>
      </c>
      <c r="H185" s="5"/>
      <c r="I185" s="5"/>
      <c r="J185" s="5"/>
      <c r="K185" s="5"/>
      <c r="L185" s="5"/>
      <c r="M185" s="5"/>
    </row>
    <row r="186" spans="1:13" ht="28.5" customHeight="1" thickBot="1">
      <c r="A186" s="295" t="s">
        <v>110</v>
      </c>
      <c r="B186" s="296"/>
      <c r="C186" s="297">
        <v>0</v>
      </c>
      <c r="D186" s="293">
        <v>0</v>
      </c>
      <c r="E186" s="293">
        <v>0</v>
      </c>
      <c r="F186" s="293">
        <v>0</v>
      </c>
      <c r="G186" s="298">
        <f t="shared" ref="G186:G193" si="11">C186+D186-E186-F186</f>
        <v>0</v>
      </c>
      <c r="H186" s="5"/>
      <c r="I186" s="5"/>
      <c r="J186" s="5"/>
      <c r="K186" s="5"/>
      <c r="L186" s="5"/>
      <c r="M186" s="5"/>
    </row>
    <row r="187" spans="1:13" ht="26.25" customHeight="1" thickBot="1">
      <c r="A187" s="295" t="s">
        <v>111</v>
      </c>
      <c r="B187" s="296"/>
      <c r="C187" s="297">
        <v>0</v>
      </c>
      <c r="D187" s="293">
        <v>0</v>
      </c>
      <c r="E187" s="293">
        <v>0</v>
      </c>
      <c r="F187" s="293">
        <v>0</v>
      </c>
      <c r="G187" s="298">
        <f t="shared" si="11"/>
        <v>0</v>
      </c>
      <c r="H187" s="5"/>
      <c r="I187" s="5"/>
      <c r="J187" s="5"/>
      <c r="K187" s="5"/>
      <c r="L187" s="5"/>
      <c r="M187" s="5"/>
    </row>
    <row r="188" spans="1:13" ht="27" customHeight="1" thickBot="1">
      <c r="A188" s="295" t="s">
        <v>112</v>
      </c>
      <c r="B188" s="296"/>
      <c r="C188" s="297">
        <v>0</v>
      </c>
      <c r="D188" s="293">
        <v>0</v>
      </c>
      <c r="E188" s="293">
        <v>0</v>
      </c>
      <c r="F188" s="293">
        <v>0</v>
      </c>
      <c r="G188" s="298">
        <f t="shared" si="11"/>
        <v>0</v>
      </c>
      <c r="H188" s="5"/>
      <c r="I188" s="5"/>
      <c r="J188" s="5"/>
      <c r="K188" s="5"/>
      <c r="L188" s="5"/>
      <c r="M188" s="5"/>
    </row>
    <row r="189" spans="1:13" ht="24" customHeight="1" thickBot="1">
      <c r="A189" s="295" t="s">
        <v>113</v>
      </c>
      <c r="B189" s="296"/>
      <c r="C189" s="297">
        <v>0</v>
      </c>
      <c r="D189" s="293">
        <v>0</v>
      </c>
      <c r="E189" s="293">
        <v>0</v>
      </c>
      <c r="F189" s="293">
        <v>0</v>
      </c>
      <c r="G189" s="298">
        <f t="shared" si="11"/>
        <v>0</v>
      </c>
      <c r="H189" s="5"/>
      <c r="I189" s="5"/>
      <c r="J189" s="5"/>
      <c r="K189" s="5"/>
      <c r="L189" s="5"/>
      <c r="M189" s="5"/>
    </row>
    <row r="190" spans="1:13" ht="37.5" customHeight="1" thickBot="1">
      <c r="A190" s="299" t="s">
        <v>114</v>
      </c>
      <c r="B190" s="296"/>
      <c r="C190" s="297">
        <v>0</v>
      </c>
      <c r="D190" s="293">
        <v>0</v>
      </c>
      <c r="E190" s="293">
        <v>0</v>
      </c>
      <c r="F190" s="293">
        <v>0</v>
      </c>
      <c r="G190" s="298">
        <f t="shared" si="11"/>
        <v>0</v>
      </c>
      <c r="H190" s="5"/>
      <c r="I190" s="5"/>
      <c r="J190" s="5"/>
      <c r="K190" s="5"/>
      <c r="L190" s="5"/>
      <c r="M190" s="5"/>
    </row>
    <row r="191" spans="1:13" ht="15.75" thickBot="1">
      <c r="A191" s="299" t="s">
        <v>115</v>
      </c>
      <c r="B191" s="296"/>
      <c r="C191" s="297">
        <v>0</v>
      </c>
      <c r="D191" s="293">
        <v>0</v>
      </c>
      <c r="E191" s="293">
        <v>0</v>
      </c>
      <c r="F191" s="293">
        <v>0</v>
      </c>
      <c r="G191" s="298">
        <f t="shared" si="11"/>
        <v>0</v>
      </c>
      <c r="H191" s="5"/>
      <c r="I191" s="5"/>
      <c r="J191" s="5"/>
      <c r="K191" s="5"/>
      <c r="L191" s="5"/>
      <c r="M191" s="5"/>
    </row>
    <row r="192" spans="1:13" ht="29.25" customHeight="1" thickBot="1">
      <c r="A192" s="299" t="s">
        <v>116</v>
      </c>
      <c r="B192" s="296"/>
      <c r="C192" s="297">
        <v>0</v>
      </c>
      <c r="D192" s="293">
        <v>0</v>
      </c>
      <c r="E192" s="293">
        <v>0</v>
      </c>
      <c r="F192" s="293">
        <v>0</v>
      </c>
      <c r="G192" s="298">
        <f t="shared" si="11"/>
        <v>0</v>
      </c>
      <c r="H192" s="5"/>
      <c r="I192" s="5"/>
      <c r="J192" s="5"/>
      <c r="K192" s="5"/>
      <c r="L192" s="5"/>
      <c r="M192" s="5"/>
    </row>
    <row r="193" spans="1:13" ht="25.5" customHeight="1" thickBot="1">
      <c r="A193" s="300" t="s">
        <v>117</v>
      </c>
      <c r="B193" s="301"/>
      <c r="C193" s="302">
        <v>0</v>
      </c>
      <c r="D193" s="293">
        <v>0</v>
      </c>
      <c r="E193" s="293">
        <v>0</v>
      </c>
      <c r="F193" s="293">
        <v>0</v>
      </c>
      <c r="G193" s="303">
        <f t="shared" si="11"/>
        <v>0</v>
      </c>
      <c r="H193" s="5"/>
      <c r="I193" s="5"/>
      <c r="J193" s="5"/>
      <c r="K193" s="5"/>
      <c r="L193" s="5"/>
      <c r="M193" s="5"/>
    </row>
    <row r="194" spans="1:13">
      <c r="A194" s="304" t="s">
        <v>118</v>
      </c>
      <c r="B194" s="292"/>
      <c r="C194" s="305">
        <f>SUM(C195:C214)</f>
        <v>1183990.3299999998</v>
      </c>
      <c r="D194" s="305">
        <f>SUM(D195:D214)</f>
        <v>3923327.19</v>
      </c>
      <c r="E194" s="305">
        <f>SUM(E195:E214)</f>
        <v>27372.27</v>
      </c>
      <c r="F194" s="305">
        <f>SUM(F195:F214)</f>
        <v>479490.91000000003</v>
      </c>
      <c r="G194" s="306">
        <f>SUM(G195:G214)</f>
        <v>4600454.34</v>
      </c>
      <c r="H194" s="5"/>
      <c r="I194" s="5"/>
      <c r="J194" s="5"/>
      <c r="K194" s="5"/>
      <c r="L194" s="5"/>
      <c r="M194" s="5"/>
    </row>
    <row r="195" spans="1:13">
      <c r="A195" s="307" t="s">
        <v>119</v>
      </c>
      <c r="B195" s="296"/>
      <c r="C195" s="308">
        <v>1059484</v>
      </c>
      <c r="D195" s="308">
        <v>1539500</v>
      </c>
      <c r="E195" s="309">
        <v>0</v>
      </c>
      <c r="F195" s="309">
        <v>441866</v>
      </c>
      <c r="G195" s="298">
        <f t="shared" ref="G195:G214" si="12">C195+D195-E195-F195</f>
        <v>2157118</v>
      </c>
      <c r="H195" s="5"/>
      <c r="I195" s="5"/>
      <c r="J195" s="5"/>
      <c r="K195" s="5"/>
      <c r="L195" s="5"/>
      <c r="M195" s="5"/>
    </row>
    <row r="196" spans="1:13">
      <c r="A196" s="307" t="s">
        <v>120</v>
      </c>
      <c r="B196" s="296"/>
      <c r="C196" s="308">
        <v>50000</v>
      </c>
      <c r="D196" s="308">
        <v>2200143.5</v>
      </c>
      <c r="E196" s="309">
        <v>0</v>
      </c>
      <c r="F196" s="309">
        <v>0</v>
      </c>
      <c r="G196" s="298">
        <f t="shared" si="12"/>
        <v>2250143.5</v>
      </c>
      <c r="H196" s="5"/>
      <c r="I196" s="5"/>
      <c r="J196" s="5"/>
      <c r="K196" s="5"/>
      <c r="L196" s="5"/>
      <c r="M196" s="5"/>
    </row>
    <row r="197" spans="1:13" ht="27" customHeight="1">
      <c r="A197" s="307" t="s">
        <v>121</v>
      </c>
      <c r="B197" s="296"/>
      <c r="C197" s="308">
        <v>0</v>
      </c>
      <c r="D197" s="308">
        <v>17247</v>
      </c>
      <c r="E197" s="309">
        <v>0</v>
      </c>
      <c r="F197" s="309">
        <v>0</v>
      </c>
      <c r="G197" s="298">
        <f t="shared" si="12"/>
        <v>17247</v>
      </c>
      <c r="H197" s="5"/>
      <c r="I197" s="5"/>
      <c r="J197" s="5"/>
      <c r="K197" s="5"/>
      <c r="L197" s="5"/>
      <c r="M197" s="5"/>
    </row>
    <row r="198" spans="1:13" ht="57.75" customHeight="1">
      <c r="A198" s="310" t="s">
        <v>122</v>
      </c>
      <c r="B198" s="296"/>
      <c r="C198" s="308">
        <v>0</v>
      </c>
      <c r="D198" s="308">
        <v>0</v>
      </c>
      <c r="E198" s="309">
        <v>0</v>
      </c>
      <c r="F198" s="309">
        <v>0</v>
      </c>
      <c r="G198" s="298">
        <f t="shared" si="12"/>
        <v>0</v>
      </c>
      <c r="H198" s="5"/>
      <c r="I198" s="5"/>
      <c r="J198" s="5"/>
      <c r="K198" s="5"/>
      <c r="L198" s="5"/>
      <c r="M198" s="5"/>
    </row>
    <row r="199" spans="1:13" ht="24.75" customHeight="1">
      <c r="A199" s="311" t="s">
        <v>123</v>
      </c>
      <c r="B199" s="296"/>
      <c r="C199" s="308">
        <v>0</v>
      </c>
      <c r="D199" s="308">
        <v>0</v>
      </c>
      <c r="E199" s="309">
        <v>0</v>
      </c>
      <c r="F199" s="309">
        <v>0</v>
      </c>
      <c r="G199" s="298">
        <f t="shared" si="12"/>
        <v>0</v>
      </c>
      <c r="H199" s="5"/>
      <c r="I199" s="5"/>
      <c r="J199" s="5"/>
      <c r="K199" s="5"/>
      <c r="L199" s="5"/>
      <c r="M199" s="5"/>
    </row>
    <row r="200" spans="1:13">
      <c r="A200" s="311" t="s">
        <v>124</v>
      </c>
      <c r="B200" s="296"/>
      <c r="C200" s="308">
        <v>0</v>
      </c>
      <c r="D200" s="308">
        <v>0</v>
      </c>
      <c r="E200" s="309">
        <v>0</v>
      </c>
      <c r="F200" s="309">
        <v>0</v>
      </c>
      <c r="G200" s="298">
        <f t="shared" si="12"/>
        <v>0</v>
      </c>
      <c r="H200" s="5"/>
      <c r="I200" s="5"/>
      <c r="J200" s="5"/>
      <c r="K200" s="5"/>
      <c r="L200" s="5"/>
      <c r="M200" s="5"/>
    </row>
    <row r="201" spans="1:13">
      <c r="A201" s="311" t="s">
        <v>125</v>
      </c>
      <c r="B201" s="296"/>
      <c r="C201" s="308">
        <v>0</v>
      </c>
      <c r="D201" s="308">
        <v>0</v>
      </c>
      <c r="E201" s="309">
        <v>0</v>
      </c>
      <c r="F201" s="309">
        <v>0</v>
      </c>
      <c r="G201" s="298">
        <f t="shared" si="12"/>
        <v>0</v>
      </c>
      <c r="H201" s="5"/>
      <c r="I201" s="5"/>
      <c r="J201" s="5"/>
      <c r="K201" s="5"/>
      <c r="L201" s="5"/>
      <c r="M201" s="5"/>
    </row>
    <row r="202" spans="1:13" ht="26.25" customHeight="1">
      <c r="A202" s="311" t="s">
        <v>126</v>
      </c>
      <c r="B202" s="296"/>
      <c r="C202" s="308">
        <v>0</v>
      </c>
      <c r="D202" s="308">
        <v>0</v>
      </c>
      <c r="E202" s="309">
        <v>0</v>
      </c>
      <c r="F202" s="309">
        <v>0</v>
      </c>
      <c r="G202" s="298">
        <f t="shared" si="12"/>
        <v>0</v>
      </c>
      <c r="H202" s="5"/>
      <c r="I202" s="5"/>
      <c r="J202" s="5"/>
      <c r="K202" s="5"/>
      <c r="L202" s="5"/>
      <c r="M202" s="5"/>
    </row>
    <row r="203" spans="1:13">
      <c r="A203" s="311" t="s">
        <v>127</v>
      </c>
      <c r="B203" s="296"/>
      <c r="C203" s="308">
        <v>0</v>
      </c>
      <c r="D203" s="308">
        <v>0</v>
      </c>
      <c r="E203" s="309">
        <v>0</v>
      </c>
      <c r="F203" s="309">
        <v>0</v>
      </c>
      <c r="G203" s="298">
        <f t="shared" si="12"/>
        <v>0</v>
      </c>
      <c r="H203" s="5"/>
      <c r="I203" s="5"/>
      <c r="J203" s="5"/>
      <c r="K203" s="5"/>
      <c r="L203" s="5"/>
      <c r="M203" s="5"/>
    </row>
    <row r="204" spans="1:13" ht="26.25" customHeight="1">
      <c r="A204" s="311" t="s">
        <v>128</v>
      </c>
      <c r="B204" s="296"/>
      <c r="C204" s="308">
        <v>0</v>
      </c>
      <c r="D204" s="308">
        <v>0</v>
      </c>
      <c r="E204" s="309">
        <v>0</v>
      </c>
      <c r="F204" s="309">
        <v>0</v>
      </c>
      <c r="G204" s="298">
        <f t="shared" si="12"/>
        <v>0</v>
      </c>
      <c r="H204" s="5"/>
      <c r="I204" s="5"/>
      <c r="J204" s="5"/>
      <c r="K204" s="5"/>
      <c r="L204" s="5"/>
      <c r="M204" s="5"/>
    </row>
    <row r="205" spans="1:13" ht="26.25" customHeight="1">
      <c r="A205" s="311" t="s">
        <v>129</v>
      </c>
      <c r="B205" s="296"/>
      <c r="C205" s="308">
        <v>0</v>
      </c>
      <c r="D205" s="308">
        <v>0</v>
      </c>
      <c r="E205" s="309">
        <v>0</v>
      </c>
      <c r="F205" s="309">
        <v>0</v>
      </c>
      <c r="G205" s="298">
        <f t="shared" si="12"/>
        <v>0</v>
      </c>
      <c r="H205" s="5"/>
      <c r="I205" s="5"/>
      <c r="J205" s="5"/>
      <c r="K205" s="5"/>
      <c r="L205" s="5"/>
      <c r="M205" s="5"/>
    </row>
    <row r="206" spans="1:13">
      <c r="A206" s="311" t="s">
        <v>130</v>
      </c>
      <c r="B206" s="296"/>
      <c r="C206" s="308">
        <v>0</v>
      </c>
      <c r="D206" s="308">
        <v>0</v>
      </c>
      <c r="E206" s="309">
        <v>0</v>
      </c>
      <c r="F206" s="309">
        <v>0</v>
      </c>
      <c r="G206" s="298">
        <f t="shared" si="12"/>
        <v>0</v>
      </c>
      <c r="H206" s="5"/>
      <c r="I206" s="5"/>
      <c r="J206" s="5"/>
      <c r="K206" s="5"/>
      <c r="L206" s="5"/>
      <c r="M206" s="5"/>
    </row>
    <row r="207" spans="1:13">
      <c r="A207" s="311" t="s">
        <v>131</v>
      </c>
      <c r="B207" s="296"/>
      <c r="C207" s="308">
        <v>0</v>
      </c>
      <c r="D207" s="308">
        <v>0</v>
      </c>
      <c r="E207" s="309">
        <v>0</v>
      </c>
      <c r="F207" s="309">
        <v>0</v>
      </c>
      <c r="G207" s="298">
        <f t="shared" si="12"/>
        <v>0</v>
      </c>
      <c r="H207" s="5"/>
      <c r="I207" s="5"/>
      <c r="J207" s="5"/>
      <c r="K207" s="5"/>
      <c r="L207" s="5"/>
      <c r="M207" s="5"/>
    </row>
    <row r="208" spans="1:13">
      <c r="A208" s="312" t="s">
        <v>132</v>
      </c>
      <c r="B208" s="296"/>
      <c r="C208" s="308">
        <v>17500</v>
      </c>
      <c r="D208" s="308">
        <v>9872.27</v>
      </c>
      <c r="E208" s="309">
        <v>27372.27</v>
      </c>
      <c r="F208" s="309">
        <v>0</v>
      </c>
      <c r="G208" s="298">
        <f>C208+D208-E208-F208</f>
        <v>0</v>
      </c>
      <c r="H208" s="5"/>
      <c r="I208" s="5"/>
      <c r="J208" s="5"/>
      <c r="K208" s="5"/>
      <c r="L208" s="5"/>
      <c r="M208" s="5"/>
    </row>
    <row r="209" spans="1:13">
      <c r="A209" s="312" t="s">
        <v>133</v>
      </c>
      <c r="B209" s="296"/>
      <c r="C209" s="308">
        <v>34726.65</v>
      </c>
      <c r="D209" s="308">
        <v>0</v>
      </c>
      <c r="E209" s="309">
        <v>0</v>
      </c>
      <c r="F209" s="309">
        <v>34726.65</v>
      </c>
      <c r="G209" s="298">
        <f>C209+D209-E209-F209</f>
        <v>0</v>
      </c>
      <c r="H209" s="5"/>
      <c r="I209" s="5"/>
      <c r="J209" s="5"/>
      <c r="K209" s="5"/>
      <c r="L209" s="5"/>
      <c r="M209" s="5"/>
    </row>
    <row r="210" spans="1:13" ht="41.25" customHeight="1">
      <c r="A210" s="310" t="s">
        <v>134</v>
      </c>
      <c r="B210" s="296"/>
      <c r="C210" s="308">
        <v>0</v>
      </c>
      <c r="D210" s="308">
        <v>0</v>
      </c>
      <c r="E210" s="309">
        <v>0</v>
      </c>
      <c r="F210" s="309">
        <v>0</v>
      </c>
      <c r="G210" s="298">
        <f t="shared" si="12"/>
        <v>0</v>
      </c>
      <c r="H210" s="5"/>
      <c r="I210" s="5"/>
      <c r="J210" s="5"/>
      <c r="K210" s="5"/>
      <c r="L210" s="5"/>
      <c r="M210" s="5"/>
    </row>
    <row r="211" spans="1:13" ht="40.5" customHeight="1">
      <c r="A211" s="310" t="s">
        <v>135</v>
      </c>
      <c r="B211" s="296"/>
      <c r="C211" s="308">
        <v>0</v>
      </c>
      <c r="D211" s="308">
        <v>0</v>
      </c>
      <c r="E211" s="309">
        <v>0</v>
      </c>
      <c r="F211" s="309">
        <v>0</v>
      </c>
      <c r="G211" s="298">
        <f t="shared" si="12"/>
        <v>0</v>
      </c>
      <c r="H211" s="5"/>
      <c r="I211" s="5"/>
      <c r="J211" s="5"/>
      <c r="K211" s="5"/>
      <c r="L211" s="5"/>
      <c r="M211" s="5"/>
    </row>
    <row r="212" spans="1:13">
      <c r="A212" s="312" t="s">
        <v>136</v>
      </c>
      <c r="B212" s="296"/>
      <c r="C212" s="308">
        <v>0</v>
      </c>
      <c r="D212" s="308">
        <v>0</v>
      </c>
      <c r="E212" s="309">
        <v>0</v>
      </c>
      <c r="F212" s="309">
        <v>0</v>
      </c>
      <c r="G212" s="298">
        <f t="shared" si="12"/>
        <v>0</v>
      </c>
      <c r="H212" s="5"/>
      <c r="I212" s="5"/>
      <c r="J212" s="5"/>
      <c r="K212" s="5"/>
      <c r="L212" s="5"/>
      <c r="M212" s="5"/>
    </row>
    <row r="213" spans="1:13">
      <c r="A213" s="312" t="s">
        <v>137</v>
      </c>
      <c r="B213" s="296"/>
      <c r="C213" s="308">
        <v>0</v>
      </c>
      <c r="D213" s="308">
        <v>0</v>
      </c>
      <c r="E213" s="309">
        <v>0</v>
      </c>
      <c r="F213" s="309">
        <v>0</v>
      </c>
      <c r="G213" s="298">
        <f t="shared" si="12"/>
        <v>0</v>
      </c>
      <c r="H213" s="5"/>
      <c r="I213" s="5"/>
      <c r="J213" s="5"/>
      <c r="K213" s="5"/>
      <c r="L213" s="5"/>
      <c r="M213" s="5"/>
    </row>
    <row r="214" spans="1:13" ht="15.75" thickBot="1">
      <c r="A214" s="313" t="s">
        <v>138</v>
      </c>
      <c r="B214" s="301"/>
      <c r="C214" s="314">
        <v>22279.68</v>
      </c>
      <c r="D214" s="314">
        <v>156564.42000000001</v>
      </c>
      <c r="E214" s="309">
        <v>0</v>
      </c>
      <c r="F214" s="309">
        <v>2898.26</v>
      </c>
      <c r="G214" s="315">
        <f t="shared" si="12"/>
        <v>175945.84</v>
      </c>
      <c r="H214" s="5"/>
      <c r="I214" s="5"/>
      <c r="J214" s="5"/>
      <c r="K214" s="5"/>
      <c r="L214" s="5"/>
      <c r="M214" s="5"/>
    </row>
    <row r="215" spans="1:13" ht="15.75" thickBot="1">
      <c r="A215" s="316" t="s">
        <v>139</v>
      </c>
      <c r="B215" s="317"/>
      <c r="C215" s="318">
        <f>SUM(C185:C194)</f>
        <v>1183990.3299999998</v>
      </c>
      <c r="D215" s="318">
        <f>SUM(D185:D194)</f>
        <v>3923327.19</v>
      </c>
      <c r="E215" s="318">
        <f>SUM(E185:E194)</f>
        <v>27372.27</v>
      </c>
      <c r="F215" s="318">
        <f>SUM(F185:F194)</f>
        <v>479490.91000000003</v>
      </c>
      <c r="G215" s="318">
        <f>SUM(G185:G194)</f>
        <v>4600454.34</v>
      </c>
      <c r="H215" s="5"/>
      <c r="I215" s="5"/>
      <c r="J215" s="5"/>
      <c r="K215" s="5"/>
      <c r="L215" s="5"/>
      <c r="M215" s="5"/>
    </row>
    <row r="216" spans="1:13">
      <c r="H216" s="5"/>
      <c r="I216" s="5"/>
      <c r="J216" s="5"/>
      <c r="K216" s="5"/>
      <c r="L216" s="5"/>
      <c r="M216" s="5"/>
    </row>
    <row r="217" spans="1:13">
      <c r="A217" s="319"/>
      <c r="B217" s="319"/>
      <c r="C217" s="319"/>
      <c r="D217" s="319"/>
      <c r="E217" s="319"/>
      <c r="F217" s="319"/>
      <c r="G217" s="319"/>
      <c r="H217" s="5"/>
      <c r="I217" s="5"/>
      <c r="J217" s="5"/>
      <c r="K217" s="5"/>
      <c r="L217" s="5"/>
      <c r="M217" s="5"/>
    </row>
    <row r="218" spans="1:13">
      <c r="A218" s="194" t="s">
        <v>140</v>
      </c>
      <c r="B218" s="194"/>
      <c r="C218" s="194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>
      <c r="A219" s="320"/>
      <c r="B219" s="320"/>
      <c r="C219" s="320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ht="19.5" thickBot="1">
      <c r="A220" s="321"/>
      <c r="B220" s="321"/>
      <c r="C220" s="32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ht="39" thickBot="1">
      <c r="A221" s="316" t="s">
        <v>31</v>
      </c>
      <c r="B221" s="322"/>
      <c r="C221" s="323" t="s">
        <v>52</v>
      </c>
      <c r="D221" s="324" t="s">
        <v>53</v>
      </c>
      <c r="E221" s="5"/>
      <c r="F221" s="5"/>
      <c r="G221" s="5"/>
      <c r="H221" s="5"/>
      <c r="I221" s="5"/>
      <c r="J221" s="5"/>
      <c r="K221" s="5"/>
      <c r="L221" s="5"/>
      <c r="M221" s="5"/>
    </row>
    <row r="222" spans="1:13" ht="15.75" thickBot="1">
      <c r="A222" s="316" t="s">
        <v>141</v>
      </c>
      <c r="B222" s="322"/>
      <c r="C222" s="323"/>
      <c r="D222" s="324"/>
      <c r="E222" s="5"/>
      <c r="F222" s="5"/>
      <c r="G222" s="5"/>
      <c r="H222" s="5"/>
      <c r="I222" s="5"/>
      <c r="J222" s="5"/>
      <c r="K222" s="5"/>
      <c r="L222" s="5"/>
      <c r="M222" s="5"/>
    </row>
    <row r="223" spans="1:13">
      <c r="A223" s="325" t="s">
        <v>142</v>
      </c>
      <c r="B223" s="326"/>
      <c r="C223" s="327">
        <v>0</v>
      </c>
      <c r="D223" s="328">
        <v>0</v>
      </c>
      <c r="E223" s="5"/>
      <c r="F223" s="5"/>
      <c r="G223" s="5"/>
      <c r="H223" s="5"/>
      <c r="I223" s="5"/>
      <c r="J223" s="5"/>
      <c r="K223" s="5"/>
      <c r="L223" s="5"/>
      <c r="M223" s="5"/>
    </row>
    <row r="224" spans="1:13">
      <c r="A224" s="329" t="s">
        <v>143</v>
      </c>
      <c r="B224" s="330"/>
      <c r="C224" s="331">
        <v>0</v>
      </c>
      <c r="D224" s="332">
        <v>0</v>
      </c>
      <c r="E224" s="5"/>
      <c r="F224" s="5"/>
      <c r="G224" s="5"/>
      <c r="H224" s="5"/>
      <c r="I224" s="5"/>
      <c r="J224" s="5"/>
      <c r="K224" s="5"/>
      <c r="L224" s="5"/>
      <c r="M224" s="5"/>
    </row>
    <row r="225" spans="1:13" ht="15.75" thickBot="1">
      <c r="A225" s="333" t="s">
        <v>144</v>
      </c>
      <c r="B225" s="334"/>
      <c r="C225" s="331">
        <v>0</v>
      </c>
      <c r="D225" s="332">
        <v>0</v>
      </c>
      <c r="E225" s="5"/>
      <c r="F225" s="5"/>
      <c r="G225" s="5"/>
      <c r="H225" s="5"/>
      <c r="I225" s="5"/>
      <c r="J225" s="5"/>
      <c r="K225" s="5"/>
      <c r="L225" s="5"/>
      <c r="M225" s="5"/>
    </row>
    <row r="226" spans="1:13" ht="42" customHeight="1" thickBot="1">
      <c r="A226" s="316" t="s">
        <v>145</v>
      </c>
      <c r="B226" s="322"/>
      <c r="C226" s="335">
        <f>SUM(C227:C229)</f>
        <v>0</v>
      </c>
      <c r="D226" s="336">
        <f>SUM(D227:D229)</f>
        <v>0</v>
      </c>
      <c r="E226" s="5"/>
      <c r="F226" s="5"/>
      <c r="G226" s="5"/>
      <c r="H226" s="5"/>
      <c r="I226" s="5"/>
      <c r="J226" s="5"/>
      <c r="K226" s="5"/>
      <c r="L226" s="5"/>
      <c r="M226" s="5"/>
    </row>
    <row r="227" spans="1:13">
      <c r="A227" s="325" t="s">
        <v>142</v>
      </c>
      <c r="B227" s="326"/>
      <c r="C227" s="327">
        <v>0</v>
      </c>
      <c r="D227" s="328">
        <v>0</v>
      </c>
      <c r="E227" s="5"/>
      <c r="F227" s="5"/>
      <c r="G227" s="5"/>
      <c r="H227" s="5"/>
      <c r="I227" s="5"/>
      <c r="J227" s="5"/>
      <c r="K227" s="5"/>
      <c r="L227" s="5"/>
      <c r="M227" s="5"/>
    </row>
    <row r="228" spans="1:13">
      <c r="A228" s="329" t="s">
        <v>143</v>
      </c>
      <c r="B228" s="330"/>
      <c r="C228" s="331">
        <v>0</v>
      </c>
      <c r="D228" s="332">
        <v>0</v>
      </c>
      <c r="E228" s="5"/>
      <c r="F228" s="5"/>
      <c r="G228" s="5"/>
      <c r="H228" s="5"/>
      <c r="I228" s="5"/>
      <c r="J228" s="5"/>
      <c r="K228" s="5"/>
      <c r="L228" s="5"/>
      <c r="M228" s="5"/>
    </row>
    <row r="229" spans="1:13" ht="15.75" thickBot="1">
      <c r="A229" s="333" t="s">
        <v>144</v>
      </c>
      <c r="B229" s="334"/>
      <c r="C229" s="331">
        <v>0</v>
      </c>
      <c r="D229" s="332">
        <v>0</v>
      </c>
      <c r="E229" s="5"/>
      <c r="F229" s="5"/>
      <c r="G229" s="5"/>
      <c r="H229" s="5"/>
      <c r="I229" s="5"/>
      <c r="J229" s="5"/>
      <c r="K229" s="5"/>
      <c r="L229" s="5"/>
      <c r="M229" s="5"/>
    </row>
    <row r="230" spans="1:13" ht="40.5" customHeight="1" thickBot="1">
      <c r="A230" s="316" t="s">
        <v>146</v>
      </c>
      <c r="B230" s="322"/>
      <c r="C230" s="337">
        <f>SUM(C231:C233)</f>
        <v>0</v>
      </c>
      <c r="D230" s="338">
        <f>SUM(D231:D233)</f>
        <v>0</v>
      </c>
      <c r="E230" s="5"/>
      <c r="F230" s="5"/>
      <c r="G230" s="5"/>
      <c r="H230" s="5"/>
      <c r="I230" s="5"/>
      <c r="J230" s="5"/>
      <c r="K230" s="5"/>
      <c r="L230" s="5"/>
      <c r="M230" s="5"/>
    </row>
    <row r="231" spans="1:13">
      <c r="A231" s="325" t="s">
        <v>142</v>
      </c>
      <c r="B231" s="326"/>
      <c r="C231" s="327">
        <v>0</v>
      </c>
      <c r="D231" s="328">
        <v>0</v>
      </c>
      <c r="E231" s="5"/>
      <c r="F231" s="5"/>
      <c r="G231" s="5"/>
      <c r="H231" s="5"/>
      <c r="I231" s="5"/>
      <c r="J231" s="5"/>
      <c r="K231" s="5"/>
      <c r="L231" s="5"/>
      <c r="M231" s="5"/>
    </row>
    <row r="232" spans="1:13">
      <c r="A232" s="329" t="s">
        <v>143</v>
      </c>
      <c r="B232" s="330"/>
      <c r="C232" s="331">
        <v>0</v>
      </c>
      <c r="D232" s="332">
        <v>0</v>
      </c>
      <c r="E232" s="5"/>
      <c r="F232" s="5"/>
      <c r="G232" s="5"/>
      <c r="H232" s="5"/>
      <c r="I232" s="5"/>
      <c r="J232" s="5"/>
      <c r="K232" s="5"/>
      <c r="L232" s="5"/>
      <c r="M232" s="5"/>
    </row>
    <row r="233" spans="1:13" ht="15.75" thickBot="1">
      <c r="A233" s="333" t="s">
        <v>144</v>
      </c>
      <c r="B233" s="334"/>
      <c r="C233" s="331">
        <v>0</v>
      </c>
      <c r="D233" s="332">
        <v>0</v>
      </c>
      <c r="E233" s="5"/>
      <c r="F233" s="5"/>
      <c r="G233" s="5"/>
      <c r="H233" s="5"/>
      <c r="I233" s="5"/>
      <c r="J233" s="5"/>
      <c r="K233" s="5"/>
      <c r="L233" s="5"/>
      <c r="M233" s="5"/>
    </row>
    <row r="234" spans="1:13" ht="15.75" thickBot="1">
      <c r="A234" s="316" t="s">
        <v>147</v>
      </c>
      <c r="B234" s="322"/>
      <c r="C234" s="339">
        <f>C226+C230</f>
        <v>0</v>
      </c>
      <c r="D234" s="338">
        <f>D226+D230</f>
        <v>0</v>
      </c>
      <c r="E234" s="5"/>
      <c r="F234" s="5"/>
      <c r="G234" s="5"/>
      <c r="H234" s="5"/>
      <c r="I234" s="5"/>
      <c r="J234" s="5"/>
      <c r="K234" s="5"/>
      <c r="L234" s="5"/>
      <c r="M234" s="5"/>
    </row>
    <row r="235" spans="1:1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>
      <c r="A237" s="194" t="s">
        <v>148</v>
      </c>
      <c r="B237" s="194"/>
      <c r="C237" s="194"/>
      <c r="D237" s="19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ht="15.75" thickBot="1">
      <c r="A238" s="340"/>
      <c r="B238" s="340"/>
      <c r="C238" s="340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ht="39" thickBot="1">
      <c r="A239" s="341" t="s">
        <v>149</v>
      </c>
      <c r="B239" s="342"/>
      <c r="C239" s="203" t="s">
        <v>104</v>
      </c>
      <c r="D239" s="343" t="s">
        <v>108</v>
      </c>
      <c r="E239" s="5"/>
      <c r="F239" s="5"/>
      <c r="G239" s="5"/>
      <c r="H239" s="5"/>
      <c r="I239" s="5"/>
      <c r="J239" s="5"/>
      <c r="K239" s="5"/>
      <c r="L239" s="5"/>
      <c r="M239" s="5"/>
    </row>
    <row r="240" spans="1:13" ht="23.25" customHeight="1">
      <c r="A240" s="344" t="s">
        <v>150</v>
      </c>
      <c r="B240" s="345"/>
      <c r="C240" s="346">
        <v>0</v>
      </c>
      <c r="D240" s="347">
        <v>0</v>
      </c>
      <c r="E240" s="5"/>
      <c r="F240" s="5"/>
      <c r="G240" s="5"/>
      <c r="H240" s="5"/>
      <c r="I240" s="5"/>
      <c r="J240" s="5"/>
      <c r="K240" s="5"/>
      <c r="L240" s="5"/>
      <c r="M240" s="5"/>
    </row>
    <row r="241" spans="1:13" ht="27.75" customHeight="1" thickBot="1">
      <c r="A241" s="348" t="s">
        <v>151</v>
      </c>
      <c r="B241" s="349"/>
      <c r="C241" s="350">
        <v>0</v>
      </c>
      <c r="D241" s="351">
        <v>0</v>
      </c>
      <c r="E241" s="5"/>
      <c r="F241" s="5"/>
      <c r="G241" s="5"/>
      <c r="H241" s="5"/>
      <c r="I241" s="5"/>
      <c r="J241" s="5"/>
      <c r="K241" s="5"/>
      <c r="L241" s="5"/>
      <c r="M241" s="5"/>
    </row>
    <row r="242" spans="1:13" ht="15.75" thickBot="1">
      <c r="A242" s="352" t="s">
        <v>139</v>
      </c>
      <c r="B242" s="353"/>
      <c r="C242" s="354">
        <f>SUM(C240:C241)</f>
        <v>0</v>
      </c>
      <c r="D242" s="355">
        <f>SUM(D240:D241)</f>
        <v>0</v>
      </c>
      <c r="E242" s="5"/>
      <c r="F242" s="5"/>
      <c r="G242" s="5"/>
      <c r="H242" s="5"/>
      <c r="I242" s="5"/>
      <c r="J242" s="5"/>
      <c r="K242" s="5"/>
      <c r="L242" s="5"/>
      <c r="M242" s="5"/>
    </row>
    <row r="243" spans="1:1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>
      <c r="A248" s="356" t="s">
        <v>152</v>
      </c>
      <c r="B248" s="356"/>
      <c r="C248" s="356"/>
      <c r="D248" s="356"/>
      <c r="E248" s="356"/>
      <c r="F248" s="5"/>
      <c r="G248" s="5"/>
      <c r="H248" s="5"/>
      <c r="I248" s="5"/>
      <c r="J248" s="5"/>
      <c r="K248" s="5"/>
      <c r="L248" s="5"/>
      <c r="M248" s="5"/>
    </row>
    <row r="249" spans="1:13" ht="15.75" thickBot="1">
      <c r="A249" s="357"/>
      <c r="B249" s="358"/>
      <c r="C249" s="358"/>
      <c r="D249" s="358"/>
      <c r="E249" s="358"/>
      <c r="F249" s="5"/>
      <c r="G249" s="5"/>
      <c r="H249" s="5"/>
      <c r="I249" s="5"/>
      <c r="J249" s="5"/>
      <c r="K249" s="5"/>
      <c r="L249" s="5"/>
      <c r="M249" s="5"/>
    </row>
    <row r="250" spans="1:13" ht="15.75" thickBot="1">
      <c r="A250" s="359" t="s">
        <v>153</v>
      </c>
      <c r="B250" s="360" t="s">
        <v>154</v>
      </c>
      <c r="C250" s="361"/>
      <c r="D250" s="360" t="s">
        <v>155</v>
      </c>
      <c r="E250" s="361"/>
      <c r="F250" s="5"/>
      <c r="G250" s="5"/>
      <c r="H250" s="5"/>
      <c r="I250" s="5"/>
      <c r="J250" s="5"/>
      <c r="K250" s="5"/>
      <c r="L250" s="5"/>
      <c r="M250" s="5"/>
    </row>
    <row r="251" spans="1:13" ht="26.25" thickBot="1">
      <c r="A251" s="362"/>
      <c r="B251" s="363" t="s">
        <v>156</v>
      </c>
      <c r="C251" s="364" t="s">
        <v>157</v>
      </c>
      <c r="D251" s="365" t="s">
        <v>158</v>
      </c>
      <c r="E251" s="364" t="s">
        <v>159</v>
      </c>
      <c r="F251" s="5"/>
      <c r="G251" s="5"/>
      <c r="H251" s="5"/>
      <c r="I251" s="5"/>
      <c r="J251" s="5"/>
      <c r="K251" s="5"/>
      <c r="L251" s="5"/>
      <c r="M251" s="5"/>
    </row>
    <row r="252" spans="1:13" ht="39" thickBot="1">
      <c r="A252" s="366" t="s">
        <v>160</v>
      </c>
      <c r="B252" s="360"/>
      <c r="C252" s="367"/>
      <c r="D252" s="367"/>
      <c r="E252" s="368"/>
      <c r="F252" s="5"/>
      <c r="G252" s="5"/>
      <c r="H252" s="5"/>
      <c r="I252" s="5"/>
      <c r="J252" s="5"/>
      <c r="K252" s="5"/>
      <c r="L252" s="5"/>
      <c r="M252" s="5"/>
    </row>
    <row r="253" spans="1:13">
      <c r="A253" s="369" t="s">
        <v>161</v>
      </c>
      <c r="B253" s="370">
        <v>0</v>
      </c>
      <c r="C253" s="370">
        <v>0</v>
      </c>
      <c r="D253" s="371">
        <v>0</v>
      </c>
      <c r="E253" s="370">
        <v>0</v>
      </c>
      <c r="F253" s="5"/>
      <c r="G253" s="5"/>
      <c r="H253" s="5"/>
      <c r="I253" s="5"/>
      <c r="J253" s="5"/>
      <c r="K253" s="5"/>
      <c r="L253" s="5"/>
      <c r="M253" s="5"/>
    </row>
    <row r="254" spans="1:13" ht="63.75">
      <c r="A254" s="369" t="s">
        <v>162</v>
      </c>
      <c r="B254" s="370">
        <v>0</v>
      </c>
      <c r="C254" s="370">
        <v>0</v>
      </c>
      <c r="D254" s="371">
        <v>0</v>
      </c>
      <c r="E254" s="370">
        <v>0</v>
      </c>
      <c r="F254" s="5"/>
      <c r="G254" s="5"/>
      <c r="H254" s="5"/>
      <c r="I254" s="5"/>
      <c r="J254" s="5"/>
      <c r="K254" s="5"/>
      <c r="L254" s="5"/>
      <c r="M254" s="5"/>
    </row>
    <row r="255" spans="1:13">
      <c r="A255" s="369" t="s">
        <v>163</v>
      </c>
      <c r="B255" s="370">
        <v>0</v>
      </c>
      <c r="C255" s="370">
        <v>0</v>
      </c>
      <c r="D255" s="371">
        <v>0</v>
      </c>
      <c r="E255" s="370">
        <v>0</v>
      </c>
      <c r="F255" s="5"/>
      <c r="G255" s="5"/>
      <c r="H255" s="5"/>
      <c r="I255" s="5"/>
      <c r="J255" s="5"/>
      <c r="K255" s="5"/>
      <c r="L255" s="5"/>
      <c r="M255" s="5"/>
    </row>
    <row r="256" spans="1:13" ht="25.5">
      <c r="A256" s="369" t="s">
        <v>164</v>
      </c>
      <c r="B256" s="372">
        <v>0</v>
      </c>
      <c r="C256" s="372">
        <v>0</v>
      </c>
      <c r="D256" s="373">
        <v>0</v>
      </c>
      <c r="E256" s="372">
        <v>0</v>
      </c>
      <c r="F256" s="5"/>
      <c r="G256" s="5"/>
      <c r="H256" s="5"/>
      <c r="I256" s="5"/>
      <c r="J256" s="5"/>
      <c r="K256" s="5"/>
      <c r="L256" s="5"/>
      <c r="M256" s="5"/>
    </row>
    <row r="257" spans="1:13">
      <c r="A257" s="374" t="s">
        <v>87</v>
      </c>
      <c r="B257" s="372">
        <v>0</v>
      </c>
      <c r="C257" s="372">
        <v>0</v>
      </c>
      <c r="D257" s="373">
        <v>0</v>
      </c>
      <c r="E257" s="372">
        <v>0</v>
      </c>
      <c r="F257" s="5"/>
      <c r="G257" s="5"/>
      <c r="H257" s="5"/>
      <c r="I257" s="5"/>
      <c r="J257" s="5"/>
      <c r="K257" s="5"/>
      <c r="L257" s="5"/>
      <c r="M257" s="5"/>
    </row>
    <row r="258" spans="1:13" ht="15.75" thickBot="1">
      <c r="A258" s="375" t="s">
        <v>87</v>
      </c>
      <c r="B258" s="376">
        <v>0</v>
      </c>
      <c r="C258" s="376">
        <v>0</v>
      </c>
      <c r="D258" s="377">
        <v>0</v>
      </c>
      <c r="E258" s="376">
        <v>0</v>
      </c>
      <c r="F258" s="5"/>
      <c r="G258" s="5"/>
      <c r="H258" s="5"/>
      <c r="I258" s="5"/>
      <c r="J258" s="5"/>
      <c r="K258" s="5"/>
      <c r="L258" s="5"/>
      <c r="M258" s="5"/>
    </row>
    <row r="259" spans="1:13" ht="15.75" thickBot="1">
      <c r="A259" s="378" t="s">
        <v>139</v>
      </c>
      <c r="B259" s="222">
        <f>SUM(B253:B258)</f>
        <v>0</v>
      </c>
      <c r="C259" s="222">
        <f>SUM(C253:C258)</f>
        <v>0</v>
      </c>
      <c r="D259" s="222">
        <f>SUM(D253:D256)</f>
        <v>0</v>
      </c>
      <c r="E259" s="222">
        <f>SUM(E253:E258)</f>
        <v>0</v>
      </c>
      <c r="F259" s="5"/>
      <c r="G259" s="5"/>
      <c r="H259" s="5"/>
      <c r="I259" s="5"/>
      <c r="J259" s="5"/>
      <c r="K259" s="5"/>
      <c r="L259" s="5"/>
      <c r="M259" s="5"/>
    </row>
    <row r="260" spans="1:13" ht="39" thickBot="1">
      <c r="A260" s="366" t="s">
        <v>165</v>
      </c>
      <c r="B260" s="360"/>
      <c r="C260" s="367"/>
      <c r="D260" s="367"/>
      <c r="E260" s="368"/>
      <c r="F260" s="5"/>
      <c r="G260" s="5"/>
      <c r="H260" s="5"/>
      <c r="I260" s="5"/>
      <c r="J260" s="5"/>
      <c r="K260" s="5"/>
      <c r="L260" s="5"/>
      <c r="M260" s="5"/>
    </row>
    <row r="261" spans="1:13">
      <c r="A261" s="369" t="s">
        <v>161</v>
      </c>
      <c r="B261" s="370">
        <v>0</v>
      </c>
      <c r="C261" s="370">
        <v>0</v>
      </c>
      <c r="D261" s="371">
        <v>0</v>
      </c>
      <c r="E261" s="370">
        <v>0</v>
      </c>
      <c r="F261" s="5"/>
      <c r="G261" s="5"/>
      <c r="H261" s="5"/>
      <c r="I261" s="5"/>
      <c r="J261" s="5"/>
      <c r="K261" s="5"/>
      <c r="L261" s="5"/>
      <c r="M261" s="5"/>
    </row>
    <row r="262" spans="1:13" ht="63.75">
      <c r="A262" s="369" t="s">
        <v>162</v>
      </c>
      <c r="B262" s="370">
        <v>0</v>
      </c>
      <c r="C262" s="370">
        <v>0</v>
      </c>
      <c r="D262" s="371">
        <v>0</v>
      </c>
      <c r="E262" s="370">
        <v>0</v>
      </c>
      <c r="F262" s="5"/>
      <c r="G262" s="5"/>
      <c r="H262" s="5"/>
      <c r="I262" s="5"/>
      <c r="J262" s="5"/>
      <c r="K262" s="5"/>
      <c r="L262" s="5"/>
      <c r="M262" s="5"/>
    </row>
    <row r="263" spans="1:13">
      <c r="A263" s="369" t="s">
        <v>163</v>
      </c>
      <c r="B263" s="370">
        <v>0</v>
      </c>
      <c r="C263" s="370">
        <v>0</v>
      </c>
      <c r="D263" s="371">
        <v>0</v>
      </c>
      <c r="E263" s="370">
        <v>0</v>
      </c>
      <c r="F263" s="5"/>
      <c r="G263" s="5"/>
      <c r="H263" s="5"/>
      <c r="I263" s="5"/>
      <c r="J263" s="5"/>
      <c r="K263" s="5"/>
      <c r="L263" s="5"/>
      <c r="M263" s="5"/>
    </row>
    <row r="264" spans="1:13" ht="25.5">
      <c r="A264" s="369" t="s">
        <v>164</v>
      </c>
      <c r="B264" s="372">
        <v>0</v>
      </c>
      <c r="C264" s="372">
        <v>0</v>
      </c>
      <c r="D264" s="373">
        <v>0</v>
      </c>
      <c r="E264" s="372">
        <v>0</v>
      </c>
      <c r="F264" s="5"/>
      <c r="G264" s="5"/>
      <c r="H264" s="5"/>
      <c r="I264" s="5"/>
      <c r="J264" s="5"/>
      <c r="K264" s="5"/>
      <c r="L264" s="5"/>
      <c r="M264" s="5"/>
    </row>
    <row r="265" spans="1:13">
      <c r="A265" s="374" t="s">
        <v>87</v>
      </c>
      <c r="B265" s="372"/>
      <c r="C265" s="372"/>
      <c r="D265" s="373"/>
      <c r="E265" s="372"/>
      <c r="F265" s="5"/>
      <c r="G265" s="5"/>
      <c r="H265" s="5"/>
      <c r="I265" s="5"/>
      <c r="J265" s="5"/>
      <c r="K265" s="5"/>
      <c r="L265" s="5"/>
      <c r="M265" s="5"/>
    </row>
    <row r="266" spans="1:13" ht="15.75" thickBot="1">
      <c r="A266" s="375" t="s">
        <v>87</v>
      </c>
      <c r="B266" s="376"/>
      <c r="C266" s="376"/>
      <c r="D266" s="377"/>
      <c r="E266" s="376"/>
      <c r="F266" s="5"/>
      <c r="G266" s="5"/>
      <c r="H266" s="5"/>
      <c r="I266" s="5"/>
      <c r="J266" s="5"/>
      <c r="K266" s="5"/>
      <c r="L266" s="5"/>
      <c r="M266" s="5"/>
    </row>
    <row r="267" spans="1:13" ht="15.75" thickBot="1">
      <c r="A267" s="379" t="s">
        <v>139</v>
      </c>
      <c r="B267" s="222">
        <f>SUM(B261:B264)</f>
        <v>0</v>
      </c>
      <c r="C267" s="222">
        <f>SUM(C261:C264)</f>
        <v>0</v>
      </c>
      <c r="D267" s="222">
        <f>SUM(D261:D264)</f>
        <v>0</v>
      </c>
      <c r="E267" s="222">
        <f>SUM(E261:E264)</f>
        <v>0</v>
      </c>
      <c r="F267" s="5"/>
      <c r="G267" s="5"/>
      <c r="H267" s="5"/>
      <c r="I267" s="5"/>
      <c r="J267" s="5"/>
      <c r="K267" s="5"/>
      <c r="L267" s="5"/>
      <c r="M267" s="5"/>
    </row>
    <row r="268" spans="1:1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>
      <c r="A270" s="194" t="s">
        <v>166</v>
      </c>
      <c r="B270" s="194"/>
      <c r="C270" s="194"/>
      <c r="D270" s="195"/>
      <c r="E270" s="5"/>
      <c r="F270" s="5"/>
      <c r="G270" s="380"/>
      <c r="H270" s="5"/>
      <c r="I270" s="5"/>
      <c r="J270" s="5"/>
      <c r="K270" s="5"/>
      <c r="L270" s="5"/>
      <c r="M270" s="5"/>
    </row>
    <row r="271" spans="1:13" ht="15.75" thickBot="1">
      <c r="A271" s="381"/>
      <c r="B271" s="382"/>
      <c r="C271" s="382"/>
      <c r="D271" s="5"/>
      <c r="E271" s="5"/>
      <c r="F271" s="5"/>
      <c r="G271" s="380"/>
      <c r="H271" s="5"/>
      <c r="I271" s="5"/>
      <c r="J271" s="5"/>
      <c r="K271" s="5"/>
      <c r="L271" s="5"/>
      <c r="M271" s="5"/>
    </row>
    <row r="272" spans="1:13" ht="153.75" thickBot="1">
      <c r="A272" s="199" t="s">
        <v>167</v>
      </c>
      <c r="B272" s="223"/>
      <c r="C272" s="203" t="s">
        <v>104</v>
      </c>
      <c r="D272" s="343" t="s">
        <v>53</v>
      </c>
      <c r="E272" s="343" t="s">
        <v>168</v>
      </c>
      <c r="F272" s="5"/>
      <c r="G272" s="383"/>
      <c r="H272" s="5"/>
      <c r="I272" s="5"/>
      <c r="J272" s="5"/>
      <c r="K272" s="5"/>
      <c r="L272" s="5"/>
      <c r="M272" s="5"/>
    </row>
    <row r="273" spans="1:13">
      <c r="A273" s="384" t="s">
        <v>169</v>
      </c>
      <c r="B273" s="385"/>
      <c r="C273" s="386">
        <v>0</v>
      </c>
      <c r="D273" s="387">
        <v>0</v>
      </c>
      <c r="E273" s="387"/>
      <c r="F273" s="5"/>
      <c r="G273" s="383"/>
      <c r="H273" s="5"/>
      <c r="I273" s="5"/>
      <c r="J273" s="5"/>
      <c r="K273" s="5"/>
      <c r="L273" s="5"/>
      <c r="M273" s="5"/>
    </row>
    <row r="274" spans="1:13">
      <c r="A274" s="388" t="s">
        <v>170</v>
      </c>
      <c r="B274" s="389"/>
      <c r="C274" s="390"/>
      <c r="D274" s="332"/>
      <c r="E274" s="332"/>
      <c r="F274" s="5"/>
      <c r="G274" s="383"/>
      <c r="H274" s="5"/>
      <c r="I274" s="5"/>
      <c r="J274" s="5"/>
      <c r="K274" s="5"/>
      <c r="L274" s="5"/>
      <c r="M274" s="5"/>
    </row>
    <row r="275" spans="1:13">
      <c r="A275" s="391" t="s">
        <v>171</v>
      </c>
      <c r="B275" s="392"/>
      <c r="C275" s="393">
        <v>0</v>
      </c>
      <c r="D275" s="394">
        <v>0</v>
      </c>
      <c r="E275" s="394"/>
      <c r="F275" s="5"/>
      <c r="G275" s="395"/>
      <c r="H275" s="5"/>
      <c r="I275" s="5"/>
      <c r="J275" s="5"/>
      <c r="K275" s="5"/>
      <c r="L275" s="5"/>
      <c r="M275" s="5"/>
    </row>
    <row r="276" spans="1:13">
      <c r="A276" s="396" t="s">
        <v>172</v>
      </c>
      <c r="B276" s="397"/>
      <c r="C276" s="390">
        <v>0</v>
      </c>
      <c r="D276" s="332">
        <v>0</v>
      </c>
      <c r="E276" s="332"/>
      <c r="F276" s="5"/>
      <c r="G276" s="383"/>
      <c r="H276" s="5"/>
      <c r="I276" s="5"/>
      <c r="J276" s="5"/>
      <c r="K276" s="5"/>
      <c r="L276" s="5"/>
      <c r="M276" s="5"/>
    </row>
    <row r="277" spans="1:13">
      <c r="A277" s="388" t="s">
        <v>173</v>
      </c>
      <c r="B277" s="389"/>
      <c r="C277" s="398">
        <v>0</v>
      </c>
      <c r="D277" s="399">
        <v>0</v>
      </c>
      <c r="E277" s="399"/>
      <c r="F277" s="5"/>
      <c r="G277" s="383"/>
      <c r="H277" s="5"/>
      <c r="I277" s="5"/>
      <c r="J277" s="5"/>
      <c r="K277" s="5"/>
      <c r="L277" s="5"/>
      <c r="M277" s="5"/>
    </row>
    <row r="278" spans="1:13">
      <c r="A278" s="388" t="s">
        <v>174</v>
      </c>
      <c r="B278" s="389"/>
      <c r="C278" s="398">
        <v>0</v>
      </c>
      <c r="D278" s="399">
        <v>0</v>
      </c>
      <c r="E278" s="399"/>
      <c r="F278" s="5"/>
      <c r="G278" s="383"/>
      <c r="H278" s="5"/>
      <c r="I278" s="5"/>
      <c r="J278" s="5"/>
      <c r="K278" s="400"/>
      <c r="L278" s="400"/>
      <c r="M278" s="400"/>
    </row>
    <row r="279" spans="1:13" ht="28.5" customHeight="1">
      <c r="A279" s="388" t="s">
        <v>175</v>
      </c>
      <c r="B279" s="389"/>
      <c r="C279" s="401">
        <v>0</v>
      </c>
      <c r="D279" s="399">
        <v>0</v>
      </c>
      <c r="E279" s="399"/>
      <c r="F279" s="5"/>
      <c r="G279" s="383"/>
      <c r="H279" s="5"/>
      <c r="I279" s="5"/>
      <c r="J279" s="5"/>
      <c r="K279" s="5"/>
      <c r="L279" s="5"/>
      <c r="M279" s="5"/>
    </row>
    <row r="280" spans="1:13">
      <c r="A280" s="388" t="s">
        <v>176</v>
      </c>
      <c r="B280" s="389"/>
      <c r="C280" s="402">
        <v>0</v>
      </c>
      <c r="D280" s="332">
        <v>0</v>
      </c>
      <c r="E280" s="332"/>
      <c r="F280" s="5"/>
      <c r="G280" s="5"/>
      <c r="H280" s="5"/>
      <c r="I280" s="5"/>
      <c r="J280" s="5"/>
      <c r="K280" s="5"/>
      <c r="L280" s="5"/>
      <c r="M280" s="5"/>
    </row>
    <row r="281" spans="1:13" ht="15.75" thickBot="1">
      <c r="A281" s="403" t="s">
        <v>15</v>
      </c>
      <c r="B281" s="404"/>
      <c r="C281" s="405">
        <v>0</v>
      </c>
      <c r="D281" s="406">
        <v>0</v>
      </c>
      <c r="E281" s="406"/>
      <c r="F281" s="5"/>
      <c r="G281" s="5"/>
      <c r="H281" s="5"/>
      <c r="I281" s="5"/>
      <c r="J281" s="5"/>
      <c r="K281" s="5"/>
      <c r="L281" s="5"/>
      <c r="M281" s="5"/>
    </row>
    <row r="282" spans="1:13" ht="15.75" thickBot="1">
      <c r="A282" s="407" t="s">
        <v>99</v>
      </c>
      <c r="B282" s="408"/>
      <c r="C282" s="409">
        <f>C273+C274+C276+C280</f>
        <v>0</v>
      </c>
      <c r="D282" s="410">
        <f>D273+D274+D276+D280</f>
        <v>0</v>
      </c>
      <c r="E282" s="410"/>
      <c r="F282" s="5"/>
      <c r="G282" s="5"/>
      <c r="H282" s="5"/>
      <c r="I282" s="5"/>
      <c r="J282" s="5"/>
      <c r="K282" s="5"/>
      <c r="L282" s="5"/>
      <c r="M282" s="5"/>
    </row>
    <row r="283" spans="1:13">
      <c r="A283" s="411"/>
      <c r="B283" s="411"/>
      <c r="C283" s="412"/>
      <c r="D283" s="412"/>
      <c r="E283" s="412"/>
      <c r="F283" s="400"/>
      <c r="G283" s="400"/>
      <c r="H283" s="400"/>
      <c r="I283" s="400"/>
      <c r="J283" s="400"/>
      <c r="K283" s="5"/>
      <c r="L283" s="5"/>
      <c r="M283" s="5"/>
    </row>
    <row r="284" spans="1:13">
      <c r="A284" s="281" t="s">
        <v>177</v>
      </c>
      <c r="B284" s="281"/>
      <c r="C284" s="281"/>
      <c r="D284" s="281"/>
      <c r="E284" s="5"/>
      <c r="F284" s="5"/>
      <c r="G284" s="5"/>
      <c r="H284" s="5"/>
      <c r="I284" s="5"/>
      <c r="J284" s="5"/>
      <c r="K284" s="5"/>
      <c r="L284" s="5"/>
      <c r="M284" s="5"/>
    </row>
    <row r="285" spans="1:13" ht="15.75" thickBot="1">
      <c r="A285" s="282">
        <v>914</v>
      </c>
      <c r="B285" s="283"/>
      <c r="C285" s="284"/>
      <c r="D285" s="284"/>
      <c r="E285" s="5"/>
      <c r="F285" s="5"/>
      <c r="G285" s="5"/>
      <c r="H285" s="5"/>
      <c r="I285" s="5"/>
      <c r="J285" s="5"/>
      <c r="K285" s="5"/>
      <c r="L285" s="5"/>
      <c r="M285" s="5"/>
    </row>
    <row r="286" spans="1:13" ht="39" thickBot="1">
      <c r="A286" s="413" t="s">
        <v>103</v>
      </c>
      <c r="B286" s="414"/>
      <c r="C286" s="287" t="s">
        <v>104</v>
      </c>
      <c r="D286" s="290" t="s">
        <v>108</v>
      </c>
      <c r="E286" s="5"/>
      <c r="F286" s="5"/>
      <c r="G286" s="5"/>
      <c r="H286" s="5"/>
      <c r="I286" s="5"/>
      <c r="J286" s="5"/>
      <c r="K286" s="5"/>
      <c r="L286" s="5"/>
      <c r="M286" s="5"/>
    </row>
    <row r="287" spans="1:13" ht="26.25" customHeight="1" thickBot="1">
      <c r="A287" s="415" t="s">
        <v>178</v>
      </c>
      <c r="B287" s="361"/>
      <c r="C287" s="416">
        <v>0</v>
      </c>
      <c r="D287" s="417">
        <v>0</v>
      </c>
      <c r="E287" s="5"/>
      <c r="F287" s="5"/>
      <c r="G287" s="5"/>
      <c r="H287" s="5"/>
      <c r="I287" s="5"/>
      <c r="J287" s="5"/>
      <c r="K287" s="5"/>
      <c r="L287" s="5"/>
      <c r="M287" s="5"/>
    </row>
    <row r="288" spans="1:13" ht="15.75" thickBot="1">
      <c r="A288" s="415" t="s">
        <v>179</v>
      </c>
      <c r="B288" s="361"/>
      <c r="C288" s="416">
        <v>0</v>
      </c>
      <c r="D288" s="417">
        <v>0</v>
      </c>
      <c r="E288" s="5"/>
      <c r="F288" s="5"/>
      <c r="G288" s="5"/>
      <c r="H288" s="5"/>
      <c r="I288" s="5"/>
      <c r="J288" s="5"/>
      <c r="K288" s="5"/>
      <c r="L288" s="5"/>
      <c r="M288" s="5"/>
    </row>
    <row r="289" spans="1:13" ht="15.75" thickBot="1">
      <c r="A289" s="415" t="s">
        <v>180</v>
      </c>
      <c r="B289" s="361"/>
      <c r="C289" s="416">
        <v>0</v>
      </c>
      <c r="D289" s="417">
        <v>0</v>
      </c>
      <c r="E289" s="5"/>
      <c r="F289" s="5"/>
      <c r="G289" s="5"/>
      <c r="H289" s="5"/>
      <c r="I289" s="5"/>
      <c r="J289" s="5"/>
      <c r="K289" s="5"/>
      <c r="L289" s="5"/>
      <c r="M289" s="5"/>
    </row>
    <row r="290" spans="1:13" ht="53.25" customHeight="1" thickBot="1">
      <c r="A290" s="415" t="s">
        <v>181</v>
      </c>
      <c r="B290" s="361"/>
      <c r="C290" s="416">
        <v>0</v>
      </c>
      <c r="D290" s="417">
        <v>0</v>
      </c>
      <c r="E290" s="5"/>
      <c r="F290" s="5"/>
      <c r="G290" s="5"/>
      <c r="H290" s="5"/>
      <c r="I290" s="5"/>
      <c r="J290" s="5"/>
      <c r="K290" s="5"/>
      <c r="L290" s="5"/>
      <c r="M290" s="5"/>
    </row>
    <row r="291" spans="1:13" ht="41.25" customHeight="1" thickBot="1">
      <c r="A291" s="415" t="s">
        <v>182</v>
      </c>
      <c r="B291" s="361"/>
      <c r="C291" s="416">
        <v>0</v>
      </c>
      <c r="D291" s="417">
        <v>0</v>
      </c>
      <c r="E291" s="5"/>
      <c r="F291" s="5"/>
      <c r="G291" s="5"/>
      <c r="H291" s="5"/>
      <c r="I291" s="5"/>
      <c r="J291" s="5"/>
      <c r="K291" s="5"/>
      <c r="L291" s="5"/>
      <c r="M291" s="5"/>
    </row>
    <row r="292" spans="1:13" ht="15.75" thickBot="1">
      <c r="A292" s="418" t="s">
        <v>183</v>
      </c>
      <c r="B292" s="361"/>
      <c r="C292" s="416">
        <v>0</v>
      </c>
      <c r="D292" s="417">
        <v>0</v>
      </c>
      <c r="E292" s="5"/>
      <c r="F292" s="5"/>
      <c r="G292" s="5"/>
      <c r="H292" s="5"/>
      <c r="I292" s="5"/>
      <c r="J292" s="5"/>
      <c r="K292" s="5"/>
      <c r="L292" s="5"/>
      <c r="M292" s="5"/>
    </row>
    <row r="293" spans="1:13" ht="30" customHeight="1" thickBot="1">
      <c r="A293" s="418" t="s">
        <v>184</v>
      </c>
      <c r="B293" s="361"/>
      <c r="C293" s="416">
        <v>0</v>
      </c>
      <c r="D293" s="417">
        <v>0</v>
      </c>
      <c r="E293" s="5"/>
      <c r="F293" s="5"/>
      <c r="G293" s="5"/>
      <c r="H293" s="5"/>
      <c r="I293" s="5"/>
      <c r="J293" s="5"/>
      <c r="K293" s="5"/>
      <c r="L293" s="5"/>
      <c r="M293" s="5"/>
    </row>
    <row r="294" spans="1:13" ht="33.75" customHeight="1" thickBot="1">
      <c r="A294" s="418" t="s">
        <v>185</v>
      </c>
      <c r="B294" s="361"/>
      <c r="C294" s="416">
        <v>0</v>
      </c>
      <c r="D294" s="417">
        <v>0</v>
      </c>
      <c r="E294" s="5"/>
      <c r="F294" s="5"/>
      <c r="G294" s="5"/>
      <c r="H294" s="5"/>
      <c r="I294" s="5"/>
      <c r="J294" s="5"/>
      <c r="K294" s="5"/>
      <c r="L294" s="5"/>
      <c r="M294" s="5"/>
    </row>
    <row r="295" spans="1:13" ht="15.75" thickBot="1">
      <c r="A295" s="418" t="s">
        <v>186</v>
      </c>
      <c r="B295" s="419"/>
      <c r="C295" s="420">
        <f>SUM(C296:C315)</f>
        <v>30000</v>
      </c>
      <c r="D295" s="421">
        <f>SUM(D296:D315)</f>
        <v>5263395</v>
      </c>
      <c r="E295" s="5"/>
      <c r="F295" s="5"/>
      <c r="G295" s="5"/>
      <c r="H295" s="5"/>
      <c r="I295" s="5"/>
      <c r="J295" s="5"/>
      <c r="K295" s="5"/>
      <c r="L295" s="5"/>
      <c r="M295" s="5"/>
    </row>
    <row r="296" spans="1:13">
      <c r="A296" s="422" t="s">
        <v>119</v>
      </c>
      <c r="B296" s="292"/>
      <c r="C296" s="423">
        <v>30000</v>
      </c>
      <c r="D296" s="424">
        <v>3234200</v>
      </c>
      <c r="E296" s="5"/>
      <c r="F296" s="5"/>
      <c r="G296" s="5"/>
      <c r="H296" s="5"/>
      <c r="I296" s="5"/>
      <c r="J296" s="5"/>
      <c r="K296" s="5"/>
      <c r="L296" s="5"/>
      <c r="M296" s="5"/>
    </row>
    <row r="297" spans="1:13">
      <c r="A297" s="307" t="s">
        <v>120</v>
      </c>
      <c r="B297" s="296"/>
      <c r="C297" s="425">
        <v>0</v>
      </c>
      <c r="D297" s="424">
        <v>0</v>
      </c>
      <c r="E297" s="5"/>
      <c r="F297" s="5"/>
      <c r="G297" s="5"/>
      <c r="H297" s="5"/>
      <c r="I297" s="5"/>
      <c r="J297" s="5"/>
      <c r="K297" s="5"/>
      <c r="L297" s="5"/>
      <c r="M297" s="5"/>
    </row>
    <row r="298" spans="1:13" ht="26.25" customHeight="1">
      <c r="A298" s="311" t="s">
        <v>121</v>
      </c>
      <c r="B298" s="296"/>
      <c r="C298" s="425">
        <v>0</v>
      </c>
      <c r="D298" s="424">
        <v>0</v>
      </c>
      <c r="E298" s="5"/>
      <c r="F298" s="5"/>
      <c r="G298" s="5"/>
      <c r="H298" s="5"/>
      <c r="I298" s="5"/>
      <c r="J298" s="5"/>
      <c r="K298" s="5"/>
      <c r="L298" s="5"/>
      <c r="M298" s="5"/>
    </row>
    <row r="299" spans="1:13" ht="39" customHeight="1">
      <c r="A299" s="310" t="s">
        <v>122</v>
      </c>
      <c r="B299" s="296"/>
      <c r="C299" s="425">
        <v>0</v>
      </c>
      <c r="D299" s="424">
        <v>0</v>
      </c>
      <c r="E299" s="5"/>
      <c r="F299" s="5"/>
      <c r="G299" s="5"/>
      <c r="H299" s="5"/>
      <c r="I299" s="5"/>
      <c r="J299" s="5"/>
      <c r="K299" s="5"/>
      <c r="L299" s="5"/>
      <c r="M299" s="5"/>
    </row>
    <row r="300" spans="1:13" ht="27" customHeight="1">
      <c r="A300" s="311" t="s">
        <v>123</v>
      </c>
      <c r="B300" s="296"/>
      <c r="C300" s="425">
        <v>0</v>
      </c>
      <c r="D300" s="424">
        <v>0</v>
      </c>
      <c r="E300" s="5"/>
      <c r="F300" s="5"/>
      <c r="G300" s="5"/>
      <c r="H300" s="5"/>
      <c r="I300" s="5"/>
      <c r="J300" s="5"/>
      <c r="K300" s="5"/>
      <c r="L300" s="5"/>
      <c r="M300" s="5"/>
    </row>
    <row r="301" spans="1:13">
      <c r="A301" s="311" t="s">
        <v>124</v>
      </c>
      <c r="B301" s="296"/>
      <c r="C301" s="425">
        <v>0</v>
      </c>
      <c r="D301" s="424">
        <v>0</v>
      </c>
      <c r="E301" s="5"/>
      <c r="F301" s="5"/>
      <c r="G301" s="5"/>
      <c r="H301" s="5"/>
      <c r="I301" s="5"/>
      <c r="J301" s="5"/>
      <c r="K301" s="5"/>
      <c r="L301" s="5"/>
      <c r="M301" s="5"/>
    </row>
    <row r="302" spans="1:13">
      <c r="A302" s="311" t="s">
        <v>125</v>
      </c>
      <c r="B302" s="296"/>
      <c r="C302" s="425">
        <v>0</v>
      </c>
      <c r="D302" s="424">
        <v>0</v>
      </c>
      <c r="E302" s="5"/>
      <c r="F302" s="5"/>
      <c r="G302" s="5"/>
      <c r="H302" s="5"/>
      <c r="I302" s="5"/>
      <c r="J302" s="5"/>
      <c r="K302" s="5"/>
      <c r="L302" s="5"/>
      <c r="M302" s="5"/>
    </row>
    <row r="303" spans="1:13" ht="22.5" customHeight="1">
      <c r="A303" s="311" t="s">
        <v>126</v>
      </c>
      <c r="B303" s="296"/>
      <c r="C303" s="308">
        <v>0</v>
      </c>
      <c r="D303" s="426">
        <v>0</v>
      </c>
      <c r="E303" s="5"/>
      <c r="F303" s="5"/>
      <c r="G303" s="5"/>
      <c r="H303" s="5"/>
      <c r="I303" s="5"/>
      <c r="J303" s="5"/>
      <c r="K303" s="5"/>
      <c r="L303" s="5"/>
      <c r="M303" s="5"/>
    </row>
    <row r="304" spans="1:13" ht="16.5" customHeight="1">
      <c r="A304" s="311" t="s">
        <v>127</v>
      </c>
      <c r="B304" s="296"/>
      <c r="C304" s="308">
        <v>0</v>
      </c>
      <c r="D304" s="426">
        <v>0</v>
      </c>
      <c r="E304" s="5"/>
      <c r="F304" s="5"/>
      <c r="G304" s="5"/>
      <c r="H304" s="5"/>
      <c r="I304" s="5"/>
      <c r="J304" s="5"/>
      <c r="K304" s="5"/>
      <c r="L304" s="5"/>
      <c r="M304" s="5"/>
    </row>
    <row r="305" spans="1:13" ht="35.25" customHeight="1">
      <c r="A305" s="311" t="s">
        <v>128</v>
      </c>
      <c r="B305" s="296"/>
      <c r="C305" s="308">
        <v>0</v>
      </c>
      <c r="D305" s="426">
        <v>0</v>
      </c>
      <c r="E305" s="5"/>
      <c r="F305" s="5"/>
      <c r="G305" s="5"/>
      <c r="H305" s="5"/>
      <c r="I305" s="5"/>
      <c r="J305" s="5"/>
      <c r="K305" s="5"/>
      <c r="L305" s="5"/>
      <c r="M305" s="5"/>
    </row>
    <row r="306" spans="1:13" ht="33" customHeight="1">
      <c r="A306" s="311" t="s">
        <v>129</v>
      </c>
      <c r="B306" s="296"/>
      <c r="C306" s="308">
        <v>0</v>
      </c>
      <c r="D306" s="426">
        <v>0</v>
      </c>
      <c r="E306" s="5"/>
      <c r="F306" s="5"/>
      <c r="G306" s="5"/>
      <c r="H306" s="5"/>
      <c r="I306" s="5"/>
      <c r="J306" s="5"/>
      <c r="K306" s="5"/>
      <c r="L306" s="5"/>
      <c r="M306" s="5"/>
    </row>
    <row r="307" spans="1:13">
      <c r="A307" s="311" t="s">
        <v>130</v>
      </c>
      <c r="B307" s="296"/>
      <c r="C307" s="308">
        <v>0</v>
      </c>
      <c r="D307" s="426">
        <v>0</v>
      </c>
      <c r="E307" s="5"/>
      <c r="F307" s="5"/>
      <c r="G307" s="5"/>
      <c r="H307" s="5"/>
      <c r="I307" s="5"/>
      <c r="J307" s="5"/>
      <c r="K307" s="5"/>
      <c r="L307" s="5"/>
      <c r="M307" s="5"/>
    </row>
    <row r="308" spans="1:13">
      <c r="A308" s="311" t="s">
        <v>131</v>
      </c>
      <c r="B308" s="296"/>
      <c r="C308" s="308">
        <v>0</v>
      </c>
      <c r="D308" s="426">
        <v>0</v>
      </c>
      <c r="E308" s="5"/>
      <c r="F308" s="5"/>
      <c r="G308" s="5"/>
      <c r="H308" s="5"/>
      <c r="I308" s="5"/>
      <c r="J308" s="5"/>
      <c r="K308" s="5"/>
      <c r="L308" s="5"/>
      <c r="M308" s="5"/>
    </row>
    <row r="309" spans="1:13">
      <c r="A309" s="312" t="s">
        <v>132</v>
      </c>
      <c r="B309" s="296"/>
      <c r="C309" s="308">
        <v>0</v>
      </c>
      <c r="D309" s="426">
        <v>0</v>
      </c>
      <c r="E309" s="5"/>
      <c r="F309" s="5"/>
      <c r="G309" s="5"/>
      <c r="H309" s="5"/>
      <c r="I309" s="5"/>
      <c r="J309" s="5"/>
      <c r="K309" s="5"/>
      <c r="L309" s="5"/>
      <c r="M309" s="5"/>
    </row>
    <row r="310" spans="1:13">
      <c r="A310" s="312" t="s">
        <v>133</v>
      </c>
      <c r="B310" s="296"/>
      <c r="C310" s="308">
        <v>0</v>
      </c>
      <c r="D310" s="426">
        <v>24195</v>
      </c>
      <c r="E310" s="5"/>
      <c r="F310" s="5"/>
      <c r="G310" s="5"/>
      <c r="H310" s="5"/>
      <c r="I310" s="5"/>
      <c r="J310" s="5"/>
      <c r="K310" s="5"/>
      <c r="L310" s="5"/>
      <c r="M310" s="5"/>
    </row>
    <row r="311" spans="1:13" ht="39.75" customHeight="1">
      <c r="A311" s="310" t="s">
        <v>134</v>
      </c>
      <c r="B311" s="296"/>
      <c r="C311" s="308">
        <v>0</v>
      </c>
      <c r="D311" s="426">
        <v>0</v>
      </c>
      <c r="E311" s="5"/>
      <c r="F311" s="5"/>
      <c r="G311" s="5"/>
      <c r="H311" s="5"/>
      <c r="I311" s="5"/>
      <c r="J311" s="5"/>
      <c r="K311" s="5"/>
      <c r="L311" s="5"/>
      <c r="M311" s="5"/>
    </row>
    <row r="312" spans="1:13" ht="24.75" customHeight="1">
      <c r="A312" s="310" t="s">
        <v>135</v>
      </c>
      <c r="B312" s="296"/>
      <c r="C312" s="308">
        <v>0</v>
      </c>
      <c r="D312" s="426">
        <v>0</v>
      </c>
      <c r="E312" s="5"/>
      <c r="F312" s="5"/>
      <c r="G312" s="5"/>
      <c r="H312" s="5"/>
      <c r="I312" s="5"/>
      <c r="J312" s="5"/>
      <c r="K312" s="5"/>
      <c r="L312" s="5"/>
      <c r="M312" s="5"/>
    </row>
    <row r="313" spans="1:13">
      <c r="A313" s="312" t="s">
        <v>136</v>
      </c>
      <c r="B313" s="296"/>
      <c r="C313" s="308">
        <v>0</v>
      </c>
      <c r="D313" s="426">
        <v>0</v>
      </c>
      <c r="E313" s="5"/>
      <c r="F313" s="5"/>
      <c r="G313" s="5"/>
      <c r="H313" s="5"/>
      <c r="I313" s="5"/>
      <c r="J313" s="5"/>
      <c r="K313" s="5"/>
      <c r="L313" s="5"/>
      <c r="M313" s="5"/>
    </row>
    <row r="314" spans="1:13">
      <c r="A314" s="312" t="s">
        <v>137</v>
      </c>
      <c r="B314" s="296"/>
      <c r="C314" s="308">
        <v>0</v>
      </c>
      <c r="D314" s="426">
        <v>5000</v>
      </c>
      <c r="E314" s="5"/>
      <c r="F314" s="5"/>
      <c r="G314" s="5"/>
      <c r="H314" s="5"/>
      <c r="I314" s="5"/>
      <c r="J314" s="5"/>
      <c r="K314" s="5"/>
      <c r="L314" s="5"/>
      <c r="M314" s="5"/>
    </row>
    <row r="315" spans="1:13" ht="15.75" thickBot="1">
      <c r="A315" s="313" t="s">
        <v>138</v>
      </c>
      <c r="B315" s="301"/>
      <c r="C315" s="314">
        <v>0</v>
      </c>
      <c r="D315" s="426">
        <v>2000000</v>
      </c>
      <c r="E315" s="5"/>
      <c r="F315" s="5"/>
      <c r="G315" s="5"/>
      <c r="H315" s="5"/>
      <c r="I315" s="5"/>
      <c r="J315" s="5"/>
      <c r="K315" s="5"/>
      <c r="L315" s="5"/>
      <c r="M315" s="5"/>
    </row>
    <row r="316" spans="1:13" ht="15.75" thickBot="1">
      <c r="A316" s="316" t="s">
        <v>139</v>
      </c>
      <c r="B316" s="361"/>
      <c r="C316" s="338">
        <f>SUM(C287:C295)</f>
        <v>30000</v>
      </c>
      <c r="D316" s="338">
        <f>SUM(D287:D295)</f>
        <v>5263395</v>
      </c>
      <c r="E316" s="5"/>
      <c r="F316" s="5"/>
      <c r="G316" s="5"/>
      <c r="H316" s="5"/>
      <c r="I316" s="5"/>
      <c r="J316" s="5"/>
      <c r="K316" s="5"/>
      <c r="L316" s="5"/>
      <c r="M316" s="5"/>
    </row>
    <row r="317" spans="1:13">
      <c r="E317" s="5"/>
      <c r="F317" s="5"/>
      <c r="G317" s="5"/>
      <c r="H317" s="5"/>
      <c r="I317" s="5"/>
      <c r="J317" s="5"/>
      <c r="K317" s="5"/>
      <c r="L317" s="5"/>
      <c r="M317" s="5"/>
    </row>
    <row r="318" spans="1:13">
      <c r="E318" s="5"/>
      <c r="F318" s="5"/>
      <c r="G318" s="5"/>
      <c r="H318" s="5"/>
      <c r="I318" s="5"/>
      <c r="J318" s="5"/>
      <c r="K318" s="5"/>
      <c r="L318" s="5"/>
      <c r="M318" s="5"/>
    </row>
    <row r="319" spans="1:13">
      <c r="A319" s="427"/>
      <c r="B319" s="428"/>
      <c r="C319" s="428"/>
      <c r="E319" s="5"/>
      <c r="F319" s="5"/>
      <c r="G319" s="5"/>
      <c r="H319" s="5"/>
      <c r="I319" s="5"/>
      <c r="J319" s="5"/>
      <c r="K319" s="5"/>
      <c r="L319" s="5"/>
      <c r="M319" s="5"/>
    </row>
    <row r="320" spans="1:1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1:1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1:13">
      <c r="A322" s="429" t="s">
        <v>187</v>
      </c>
      <c r="B322" s="429"/>
      <c r="C322" s="429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1:13" ht="15.75" thickBot="1">
      <c r="A323" s="430">
        <v>640</v>
      </c>
      <c r="B323" s="284"/>
      <c r="C323" s="284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1:13" ht="39" thickBot="1">
      <c r="A324" s="316" t="s">
        <v>188</v>
      </c>
      <c r="B324" s="431"/>
      <c r="C324" s="432" t="s">
        <v>52</v>
      </c>
      <c r="D324" s="290" t="s">
        <v>53</v>
      </c>
      <c r="E324" s="5"/>
      <c r="F324" s="5"/>
      <c r="G324" s="433"/>
      <c r="H324" s="433"/>
      <c r="I324" s="5"/>
      <c r="J324" s="5"/>
      <c r="K324" s="5"/>
      <c r="L324" s="5"/>
      <c r="M324" s="5"/>
    </row>
    <row r="325" spans="1:13" ht="15.75" thickBot="1">
      <c r="A325" s="434" t="s">
        <v>189</v>
      </c>
      <c r="B325" s="435"/>
      <c r="C325" s="409">
        <f>SUM(C326:C335)</f>
        <v>0</v>
      </c>
      <c r="D325" s="436">
        <f>SUM(D326:D335)</f>
        <v>0</v>
      </c>
      <c r="E325" s="5"/>
      <c r="F325" s="5"/>
      <c r="G325" s="433"/>
      <c r="H325" s="433"/>
      <c r="I325" s="5"/>
      <c r="J325" s="5"/>
      <c r="K325" s="5"/>
      <c r="L325" s="5"/>
      <c r="M325" s="5"/>
    </row>
    <row r="326" spans="1:13" ht="72" customHeight="1">
      <c r="A326" s="253" t="s">
        <v>190</v>
      </c>
      <c r="B326" s="255"/>
      <c r="C326" s="437">
        <v>0</v>
      </c>
      <c r="D326" s="438">
        <v>0</v>
      </c>
      <c r="E326" s="5"/>
      <c r="F326" s="5"/>
      <c r="G326" s="433"/>
      <c r="H326" s="433"/>
      <c r="I326" s="5"/>
      <c r="J326" s="5"/>
      <c r="K326" s="5"/>
      <c r="L326" s="5"/>
      <c r="M326" s="5"/>
    </row>
    <row r="327" spans="1:13">
      <c r="A327" s="439" t="s">
        <v>191</v>
      </c>
      <c r="B327" s="440"/>
      <c r="C327" s="441">
        <v>0</v>
      </c>
      <c r="D327" s="442">
        <v>0</v>
      </c>
      <c r="E327" s="5"/>
      <c r="F327" s="5"/>
      <c r="G327" s="5"/>
      <c r="H327" s="5"/>
      <c r="I327" s="5"/>
      <c r="J327" s="5"/>
      <c r="K327" s="5"/>
      <c r="L327" s="5"/>
      <c r="M327" s="5"/>
    </row>
    <row r="328" spans="1:13">
      <c r="A328" s="443" t="s">
        <v>192</v>
      </c>
      <c r="B328" s="444"/>
      <c r="C328" s="445">
        <v>0</v>
      </c>
      <c r="D328" s="446">
        <v>0</v>
      </c>
      <c r="E328" s="5"/>
      <c r="F328" s="5"/>
      <c r="G328" s="5"/>
      <c r="H328" s="5"/>
      <c r="I328" s="5"/>
      <c r="J328" s="5"/>
      <c r="K328" s="5"/>
      <c r="L328" s="5"/>
      <c r="M328" s="5"/>
    </row>
    <row r="329" spans="1:13" ht="40.5" customHeight="1">
      <c r="A329" s="447" t="s">
        <v>193</v>
      </c>
      <c r="B329" s="448"/>
      <c r="C329" s="445">
        <v>0</v>
      </c>
      <c r="D329" s="446">
        <v>0</v>
      </c>
      <c r="E329" s="5"/>
      <c r="F329" s="5"/>
      <c r="G329" s="5"/>
      <c r="H329" s="5"/>
      <c r="I329" s="5"/>
      <c r="J329" s="5"/>
      <c r="K329" s="5"/>
      <c r="L329" s="5"/>
      <c r="M329" s="5"/>
    </row>
    <row r="330" spans="1:13" ht="25.5" customHeight="1">
      <c r="A330" s="447" t="s">
        <v>194</v>
      </c>
      <c r="B330" s="448"/>
      <c r="C330" s="445">
        <v>0</v>
      </c>
      <c r="D330" s="446">
        <v>0</v>
      </c>
      <c r="E330" s="5"/>
      <c r="F330" s="5"/>
      <c r="G330" s="5"/>
      <c r="H330" s="5"/>
      <c r="I330" s="5"/>
      <c r="J330" s="5"/>
      <c r="K330" s="5"/>
      <c r="L330" s="5"/>
      <c r="M330" s="5"/>
    </row>
    <row r="331" spans="1:13">
      <c r="A331" s="449" t="s">
        <v>195</v>
      </c>
      <c r="B331" s="450"/>
      <c r="C331" s="445">
        <v>0</v>
      </c>
      <c r="D331" s="446">
        <v>0</v>
      </c>
      <c r="E331" s="5"/>
      <c r="F331" s="5"/>
      <c r="G331" s="5"/>
      <c r="H331" s="5"/>
      <c r="I331" s="5"/>
      <c r="J331" s="5"/>
      <c r="K331" s="5"/>
      <c r="L331" s="5"/>
      <c r="M331" s="5"/>
    </row>
    <row r="332" spans="1:13">
      <c r="A332" s="449" t="s">
        <v>196</v>
      </c>
      <c r="B332" s="450"/>
      <c r="C332" s="445">
        <v>0</v>
      </c>
      <c r="D332" s="446">
        <v>0</v>
      </c>
      <c r="E332" s="5"/>
      <c r="F332" s="5"/>
      <c r="G332" s="5"/>
      <c r="H332" s="5"/>
      <c r="I332" s="5"/>
      <c r="J332" s="5"/>
      <c r="K332" s="5"/>
      <c r="L332" s="5"/>
      <c r="M332" s="5"/>
    </row>
    <row r="333" spans="1:13">
      <c r="A333" s="443" t="s">
        <v>197</v>
      </c>
      <c r="B333" s="444"/>
      <c r="C333" s="390">
        <v>0</v>
      </c>
      <c r="D333" s="451">
        <v>0</v>
      </c>
      <c r="E333" s="5"/>
      <c r="F333" s="5"/>
      <c r="G333" s="5"/>
      <c r="H333" s="5"/>
      <c r="I333" s="5"/>
      <c r="J333" s="5"/>
      <c r="K333" s="5"/>
      <c r="L333" s="5"/>
      <c r="M333" s="5"/>
    </row>
    <row r="334" spans="1:13">
      <c r="A334" s="449" t="s">
        <v>198</v>
      </c>
      <c r="B334" s="450"/>
      <c r="C334" s="390">
        <v>0</v>
      </c>
      <c r="D334" s="451">
        <v>0</v>
      </c>
      <c r="E334" s="5"/>
      <c r="F334" s="5"/>
      <c r="G334" s="5"/>
      <c r="H334" s="5"/>
      <c r="I334" s="5"/>
      <c r="J334" s="5"/>
      <c r="K334" s="5"/>
      <c r="L334" s="5"/>
      <c r="M334" s="5"/>
    </row>
    <row r="335" spans="1:13" ht="15.75" thickBot="1">
      <c r="A335" s="452" t="s">
        <v>15</v>
      </c>
      <c r="B335" s="453"/>
      <c r="C335" s="398">
        <v>0</v>
      </c>
      <c r="D335" s="454">
        <v>0</v>
      </c>
      <c r="E335" s="5"/>
      <c r="F335" s="5"/>
      <c r="G335" s="5"/>
      <c r="H335" s="5"/>
      <c r="I335" s="5"/>
      <c r="J335" s="5"/>
      <c r="K335" s="5"/>
      <c r="L335" s="5"/>
      <c r="M335" s="5"/>
    </row>
    <row r="336" spans="1:13" ht="15.75" thickBot="1">
      <c r="A336" s="434" t="s">
        <v>199</v>
      </c>
      <c r="B336" s="435"/>
      <c r="C336" s="409">
        <f>SUM(C337:C346)</f>
        <v>999.47</v>
      </c>
      <c r="D336" s="410">
        <f>SUM(D337:D346)</f>
        <v>1392.2</v>
      </c>
      <c r="E336" s="5"/>
      <c r="F336" s="5"/>
      <c r="G336" s="5"/>
      <c r="H336" s="5"/>
      <c r="I336" s="5"/>
      <c r="J336" s="5"/>
      <c r="K336" s="5"/>
      <c r="L336" s="5"/>
      <c r="M336" s="5"/>
    </row>
    <row r="337" spans="1:13" ht="70.5" customHeight="1">
      <c r="A337" s="253" t="s">
        <v>190</v>
      </c>
      <c r="B337" s="255"/>
      <c r="C337" s="441">
        <v>0</v>
      </c>
      <c r="D337" s="442">
        <v>0</v>
      </c>
      <c r="E337" s="5"/>
      <c r="F337" s="5"/>
      <c r="G337" s="5"/>
      <c r="H337" s="5"/>
      <c r="I337" s="5"/>
      <c r="J337" s="5"/>
      <c r="K337" s="5"/>
      <c r="L337" s="5"/>
      <c r="M337" s="5"/>
    </row>
    <row r="338" spans="1:13" ht="26.25" customHeight="1">
      <c r="A338" s="439" t="s">
        <v>191</v>
      </c>
      <c r="B338" s="440"/>
      <c r="C338" s="441">
        <v>0</v>
      </c>
      <c r="D338" s="442">
        <v>0</v>
      </c>
      <c r="E338" s="5"/>
      <c r="F338" s="5"/>
      <c r="G338" s="5"/>
      <c r="H338" s="5"/>
      <c r="I338" s="5"/>
      <c r="J338" s="5"/>
      <c r="K338" s="5"/>
      <c r="L338" s="5"/>
      <c r="M338" s="5"/>
    </row>
    <row r="339" spans="1:13">
      <c r="A339" s="443" t="s">
        <v>192</v>
      </c>
      <c r="B339" s="444"/>
      <c r="C339" s="445">
        <v>0</v>
      </c>
      <c r="D339" s="446">
        <v>0</v>
      </c>
      <c r="E339" s="5"/>
      <c r="F339" s="5"/>
      <c r="G339" s="5"/>
      <c r="H339" s="5"/>
      <c r="I339" s="5"/>
      <c r="J339" s="5"/>
      <c r="K339" s="5"/>
      <c r="L339" s="5"/>
      <c r="M339" s="5"/>
    </row>
    <row r="340" spans="1:13" ht="41.25" customHeight="1">
      <c r="A340" s="447" t="s">
        <v>193</v>
      </c>
      <c r="B340" s="448"/>
      <c r="C340" s="445">
        <v>0</v>
      </c>
      <c r="D340" s="446">
        <v>0</v>
      </c>
      <c r="E340" s="5"/>
      <c r="F340" s="5"/>
      <c r="G340" s="5"/>
      <c r="H340" s="5"/>
      <c r="I340" s="5"/>
      <c r="J340" s="5"/>
      <c r="K340" s="5"/>
      <c r="L340" s="5"/>
      <c r="M340" s="5"/>
    </row>
    <row r="341" spans="1:13" ht="24.75" customHeight="1">
      <c r="A341" s="447" t="s">
        <v>194</v>
      </c>
      <c r="B341" s="448"/>
      <c r="C341" s="445">
        <v>0</v>
      </c>
      <c r="D341" s="446">
        <v>0</v>
      </c>
      <c r="E341" s="5"/>
      <c r="F341" s="5"/>
      <c r="G341" s="5"/>
      <c r="H341" s="5"/>
      <c r="I341" s="5"/>
      <c r="J341" s="5"/>
      <c r="K341" s="5"/>
      <c r="L341" s="5"/>
      <c r="M341" s="5"/>
    </row>
    <row r="342" spans="1:13">
      <c r="A342" s="447" t="s">
        <v>195</v>
      </c>
      <c r="B342" s="448"/>
      <c r="C342" s="445">
        <v>0</v>
      </c>
      <c r="D342" s="446">
        <v>0</v>
      </c>
      <c r="E342" s="5"/>
      <c r="F342" s="5"/>
      <c r="G342" s="5"/>
      <c r="H342" s="5"/>
      <c r="I342" s="5"/>
      <c r="J342" s="5"/>
      <c r="K342" s="5"/>
      <c r="L342" s="5"/>
      <c r="M342" s="5"/>
    </row>
    <row r="343" spans="1:13">
      <c r="A343" s="449" t="s">
        <v>196</v>
      </c>
      <c r="B343" s="450"/>
      <c r="C343" s="445">
        <v>999.47</v>
      </c>
      <c r="D343" s="446">
        <v>1313.39</v>
      </c>
      <c r="E343" s="5"/>
      <c r="F343" s="5"/>
      <c r="G343" s="5"/>
      <c r="H343" s="5"/>
      <c r="I343" s="5"/>
      <c r="J343" s="5"/>
      <c r="K343" s="5"/>
      <c r="L343" s="5"/>
      <c r="M343" s="5"/>
    </row>
    <row r="344" spans="1:13">
      <c r="A344" s="449" t="s">
        <v>200</v>
      </c>
      <c r="B344" s="450"/>
      <c r="C344" s="390">
        <v>0</v>
      </c>
      <c r="D344" s="451">
        <v>0</v>
      </c>
      <c r="E344" s="5"/>
      <c r="F344" s="5"/>
      <c r="G344" s="5"/>
      <c r="H344" s="5"/>
      <c r="I344" s="5"/>
      <c r="J344" s="5"/>
      <c r="K344" s="5"/>
      <c r="L344" s="5"/>
      <c r="M344" s="5"/>
    </row>
    <row r="345" spans="1:13">
      <c r="A345" s="449" t="s">
        <v>198</v>
      </c>
      <c r="B345" s="450"/>
      <c r="C345" s="390">
        <v>0</v>
      </c>
      <c r="D345" s="451">
        <v>0</v>
      </c>
      <c r="E345" s="5"/>
      <c r="F345" s="5"/>
      <c r="G345" s="5"/>
      <c r="H345" s="5"/>
      <c r="I345" s="5"/>
      <c r="J345" s="5"/>
      <c r="K345" s="5"/>
      <c r="L345" s="5"/>
      <c r="M345" s="5"/>
    </row>
    <row r="346" spans="1:13" ht="82.5" customHeight="1" thickBot="1">
      <c r="A346" s="455" t="s">
        <v>201</v>
      </c>
      <c r="B346" s="456"/>
      <c r="C346" s="398">
        <v>0</v>
      </c>
      <c r="D346" s="454">
        <v>78.81</v>
      </c>
      <c r="E346" s="5"/>
      <c r="F346" s="5"/>
      <c r="G346" s="5"/>
      <c r="H346" s="5"/>
      <c r="I346" s="5"/>
      <c r="J346" s="5"/>
      <c r="K346" s="5"/>
      <c r="L346" s="5"/>
      <c r="M346" s="5"/>
    </row>
    <row r="347" spans="1:13" ht="15.75" thickBot="1">
      <c r="A347" s="457" t="s">
        <v>10</v>
      </c>
      <c r="B347" s="458"/>
      <c r="C347" s="459">
        <f>C325+C336</f>
        <v>999.47</v>
      </c>
      <c r="D347" s="279">
        <f>D325+D336</f>
        <v>1392.2</v>
      </c>
      <c r="E347" s="5"/>
      <c r="F347" s="5"/>
      <c r="G347" s="5"/>
      <c r="H347" s="5"/>
      <c r="I347" s="5"/>
      <c r="J347" s="5"/>
      <c r="K347" s="5"/>
      <c r="L347" s="5"/>
      <c r="M347" s="5"/>
    </row>
    <row r="348" spans="1:1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1:1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1:1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1:13">
      <c r="A352" s="460" t="s">
        <v>202</v>
      </c>
      <c r="B352" s="460"/>
      <c r="C352" s="460"/>
      <c r="D352" s="132"/>
      <c r="E352" s="132"/>
      <c r="F352" s="5"/>
      <c r="G352" s="5"/>
      <c r="H352" s="5"/>
      <c r="I352" s="5"/>
      <c r="J352" s="5"/>
      <c r="K352" s="5"/>
      <c r="L352" s="5"/>
      <c r="M352" s="5"/>
    </row>
    <row r="353" spans="1:13" ht="15.75" thickBot="1">
      <c r="A353" s="284" t="s">
        <v>203</v>
      </c>
      <c r="B353" s="284"/>
      <c r="C353" s="284"/>
      <c r="E353" s="5"/>
      <c r="F353" s="5"/>
      <c r="G353" s="5"/>
      <c r="H353" s="5"/>
      <c r="I353" s="5"/>
      <c r="J353" s="5"/>
      <c r="K353" s="5"/>
      <c r="L353" s="5"/>
      <c r="M353" s="5"/>
    </row>
    <row r="354" spans="1:13" ht="39" thickBot="1">
      <c r="A354" s="461" t="s">
        <v>204</v>
      </c>
      <c r="B354" s="462"/>
      <c r="C354" s="463" t="s">
        <v>52</v>
      </c>
      <c r="D354" s="324" t="s">
        <v>108</v>
      </c>
      <c r="E354" s="5"/>
      <c r="F354" s="5"/>
      <c r="G354" s="5"/>
      <c r="H354" s="5"/>
      <c r="I354" s="5"/>
      <c r="J354" s="5"/>
      <c r="K354" s="5"/>
      <c r="L354" s="5"/>
      <c r="M354" s="5"/>
    </row>
    <row r="355" spans="1:13">
      <c r="A355" s="464" t="s">
        <v>205</v>
      </c>
      <c r="B355" s="465"/>
      <c r="C355" s="466">
        <f>SUM(C356:C362)</f>
        <v>8410620.0099999998</v>
      </c>
      <c r="D355" s="466">
        <f>SUM(D356:D362)</f>
        <v>8637433.2800000012</v>
      </c>
      <c r="E355" s="5"/>
      <c r="F355" s="5"/>
      <c r="G355" s="5"/>
      <c r="H355" s="5"/>
      <c r="I355" s="5"/>
      <c r="J355" s="5"/>
      <c r="K355" s="5"/>
      <c r="L355" s="5"/>
      <c r="M355" s="5"/>
    </row>
    <row r="356" spans="1:13">
      <c r="A356" s="467" t="s">
        <v>206</v>
      </c>
      <c r="B356" s="468"/>
      <c r="C356" s="469">
        <v>3245448.7</v>
      </c>
      <c r="D356" s="470">
        <v>3658407.56</v>
      </c>
      <c r="E356" s="5"/>
      <c r="F356" s="5"/>
      <c r="G356" s="5"/>
      <c r="H356" s="5"/>
      <c r="I356" s="5"/>
      <c r="J356" s="5"/>
      <c r="K356" s="5"/>
      <c r="L356" s="5"/>
      <c r="M356" s="5"/>
    </row>
    <row r="357" spans="1:13">
      <c r="A357" s="467" t="s">
        <v>207</v>
      </c>
      <c r="B357" s="468"/>
      <c r="C357" s="469">
        <v>4987614.3</v>
      </c>
      <c r="D357" s="470">
        <v>4796948.16</v>
      </c>
      <c r="E357" s="5"/>
      <c r="F357" s="5"/>
      <c r="G357" s="5"/>
      <c r="H357" s="5"/>
      <c r="I357" s="5"/>
      <c r="J357" s="5"/>
      <c r="K357" s="5"/>
      <c r="L357" s="5"/>
      <c r="M357" s="5"/>
    </row>
    <row r="358" spans="1:13" ht="25.5" customHeight="1">
      <c r="A358" s="311" t="s">
        <v>208</v>
      </c>
      <c r="B358" s="471"/>
      <c r="C358" s="469">
        <v>177557.01</v>
      </c>
      <c r="D358" s="470">
        <v>175327.56</v>
      </c>
      <c r="E358" s="5"/>
      <c r="F358" s="5"/>
      <c r="G358" s="5"/>
      <c r="H358" s="5"/>
      <c r="I358" s="5"/>
      <c r="J358" s="5"/>
      <c r="K358" s="5"/>
      <c r="L358" s="5"/>
      <c r="M358" s="5"/>
    </row>
    <row r="359" spans="1:13">
      <c r="A359" s="311" t="s">
        <v>209</v>
      </c>
      <c r="B359" s="471"/>
      <c r="C359" s="469">
        <v>0</v>
      </c>
      <c r="D359" s="470">
        <v>0</v>
      </c>
      <c r="E359" s="5"/>
      <c r="F359" s="5"/>
      <c r="G359" s="5"/>
      <c r="H359" s="5"/>
      <c r="I359" s="5"/>
      <c r="J359" s="5"/>
      <c r="K359" s="5"/>
      <c r="L359" s="5"/>
      <c r="M359" s="5"/>
    </row>
    <row r="360" spans="1:13" ht="26.25" customHeight="1">
      <c r="A360" s="311" t="s">
        <v>210</v>
      </c>
      <c r="B360" s="471"/>
      <c r="C360" s="469">
        <v>0</v>
      </c>
      <c r="D360" s="470">
        <v>0</v>
      </c>
      <c r="E360" s="5"/>
      <c r="F360" s="5"/>
      <c r="G360" s="5"/>
      <c r="H360" s="5"/>
      <c r="I360" s="5"/>
      <c r="J360" s="5"/>
      <c r="K360" s="5"/>
      <c r="L360" s="5"/>
      <c r="M360" s="5"/>
    </row>
    <row r="361" spans="1:13">
      <c r="A361" s="311" t="s">
        <v>211</v>
      </c>
      <c r="B361" s="471"/>
      <c r="C361" s="469">
        <v>0</v>
      </c>
      <c r="D361" s="470">
        <v>0</v>
      </c>
      <c r="E361" s="5"/>
      <c r="F361" s="5"/>
      <c r="G361" s="5"/>
      <c r="H361" s="5"/>
      <c r="I361" s="5"/>
      <c r="J361" s="5"/>
      <c r="K361" s="5"/>
      <c r="L361" s="5"/>
      <c r="M361" s="5"/>
    </row>
    <row r="362" spans="1:13">
      <c r="A362" s="311" t="s">
        <v>212</v>
      </c>
      <c r="B362" s="471"/>
      <c r="C362" s="469">
        <v>0</v>
      </c>
      <c r="D362" s="470">
        <v>6750</v>
      </c>
      <c r="E362" s="5"/>
      <c r="F362" s="5"/>
      <c r="G362" s="5"/>
      <c r="H362" s="5"/>
      <c r="I362" s="5"/>
      <c r="J362" s="5"/>
      <c r="K362" s="5"/>
      <c r="L362" s="5"/>
      <c r="M362" s="5"/>
    </row>
    <row r="363" spans="1:13">
      <c r="A363" s="472" t="s">
        <v>213</v>
      </c>
      <c r="B363" s="473"/>
      <c r="C363" s="466">
        <f>C364+C365+C367</f>
        <v>0</v>
      </c>
      <c r="D363" s="474">
        <f>D364+D365+D367</f>
        <v>0</v>
      </c>
      <c r="E363" s="5"/>
      <c r="F363" s="5"/>
      <c r="G363" s="5"/>
      <c r="H363" s="5"/>
      <c r="I363" s="5"/>
      <c r="J363" s="5"/>
      <c r="K363" s="5"/>
      <c r="L363" s="5"/>
      <c r="M363" s="5"/>
    </row>
    <row r="364" spans="1:13">
      <c r="A364" s="475" t="s">
        <v>214</v>
      </c>
      <c r="B364" s="476"/>
      <c r="C364" s="477">
        <v>0</v>
      </c>
      <c r="D364" s="478">
        <v>0</v>
      </c>
      <c r="E364" s="5"/>
      <c r="F364" s="5"/>
      <c r="G364" s="5"/>
      <c r="H364" s="5"/>
      <c r="I364" s="5"/>
      <c r="J364" s="5"/>
      <c r="K364" s="5"/>
      <c r="L364" s="5"/>
      <c r="M364" s="5"/>
    </row>
    <row r="365" spans="1:13">
      <c r="A365" s="475" t="s">
        <v>215</v>
      </c>
      <c r="B365" s="476"/>
      <c r="C365" s="477">
        <v>0</v>
      </c>
      <c r="D365" s="478">
        <v>0</v>
      </c>
      <c r="E365" s="5"/>
      <c r="F365" s="5"/>
      <c r="G365" s="5"/>
      <c r="H365" s="5"/>
      <c r="I365" s="5"/>
      <c r="J365" s="5"/>
      <c r="K365" s="5"/>
      <c r="L365" s="5"/>
      <c r="M365" s="5"/>
    </row>
    <row r="366" spans="1:13">
      <c r="A366" s="475" t="s">
        <v>216</v>
      </c>
      <c r="B366" s="476"/>
      <c r="C366" s="477">
        <v>0</v>
      </c>
      <c r="D366" s="478">
        <v>0</v>
      </c>
      <c r="E366" s="5"/>
      <c r="F366" s="5"/>
      <c r="G366" s="5"/>
      <c r="H366" s="5"/>
      <c r="I366" s="5"/>
      <c r="J366" s="5"/>
      <c r="K366" s="5"/>
      <c r="L366" s="5"/>
      <c r="M366" s="5"/>
    </row>
    <row r="367" spans="1:13" ht="15.75" thickBot="1">
      <c r="A367" s="479" t="s">
        <v>138</v>
      </c>
      <c r="B367" s="480"/>
      <c r="C367" s="477">
        <v>0</v>
      </c>
      <c r="D367" s="478">
        <v>0</v>
      </c>
      <c r="E367" s="5"/>
      <c r="F367" s="5"/>
      <c r="G367" s="5"/>
      <c r="H367" s="5"/>
      <c r="I367" s="5"/>
      <c r="J367" s="5"/>
      <c r="K367" s="5"/>
      <c r="L367" s="5"/>
      <c r="M367" s="5"/>
    </row>
    <row r="368" spans="1:13" ht="15.75" thickBot="1">
      <c r="A368" s="457" t="s">
        <v>10</v>
      </c>
      <c r="B368" s="458"/>
      <c r="C368" s="481">
        <f>C355+C363</f>
        <v>8410620.0099999998</v>
      </c>
      <c r="D368" s="481">
        <f>D355+D363</f>
        <v>8637433.2800000012</v>
      </c>
      <c r="E368" s="5"/>
      <c r="F368" s="5"/>
      <c r="G368" s="5"/>
      <c r="H368" s="5"/>
      <c r="I368" s="5"/>
      <c r="J368" s="5"/>
      <c r="K368" s="5"/>
      <c r="L368" s="5"/>
      <c r="M368" s="5"/>
    </row>
    <row r="369" spans="1:1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1:1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1:13">
      <c r="A371" s="482" t="s">
        <v>217</v>
      </c>
      <c r="B371" s="483"/>
      <c r="C371" s="483"/>
      <c r="D371" s="483"/>
      <c r="E371" s="5"/>
      <c r="F371" s="5"/>
      <c r="G371" s="5"/>
      <c r="H371" s="5"/>
      <c r="I371" s="5"/>
      <c r="J371" s="5"/>
      <c r="K371" s="5"/>
      <c r="L371" s="5"/>
      <c r="M371" s="5"/>
    </row>
    <row r="372" spans="1:13" ht="15.75" thickBot="1">
      <c r="A372" s="484">
        <v>912</v>
      </c>
      <c r="B372" s="485"/>
      <c r="C372" s="382"/>
      <c r="D372" s="382"/>
      <c r="E372" s="5"/>
      <c r="F372" s="5"/>
      <c r="G372" s="5"/>
      <c r="H372" s="5"/>
      <c r="I372" s="5"/>
      <c r="J372" s="5"/>
      <c r="K372" s="5"/>
      <c r="L372" s="5"/>
      <c r="M372" s="5"/>
    </row>
    <row r="373" spans="1:13" ht="39" thickBot="1">
      <c r="A373" s="486"/>
      <c r="B373" s="487"/>
      <c r="C373" s="488" t="s">
        <v>104</v>
      </c>
      <c r="D373" s="343" t="s">
        <v>53</v>
      </c>
      <c r="E373" s="5"/>
      <c r="F373" s="5"/>
      <c r="G373" s="5"/>
      <c r="H373" s="5"/>
      <c r="I373" s="5"/>
      <c r="J373" s="5"/>
      <c r="K373" s="5"/>
      <c r="L373" s="5"/>
      <c r="M373" s="5"/>
    </row>
    <row r="374" spans="1:13" ht="27.75" customHeight="1" thickBot="1">
      <c r="A374" s="489" t="s">
        <v>218</v>
      </c>
      <c r="B374" s="490"/>
      <c r="C374" s="390">
        <v>698590.64</v>
      </c>
      <c r="D374" s="332">
        <v>869499.08</v>
      </c>
      <c r="E374" s="5"/>
      <c r="F374" s="5"/>
      <c r="G374" s="5"/>
      <c r="H374" s="5"/>
      <c r="I374" s="5"/>
      <c r="J374" s="5"/>
      <c r="K374" s="5"/>
      <c r="L374" s="5"/>
      <c r="M374" s="5"/>
    </row>
    <row r="375" spans="1:13" ht="15.75" thickBot="1">
      <c r="A375" s="434" t="s">
        <v>99</v>
      </c>
      <c r="B375" s="435"/>
      <c r="C375" s="410">
        <f>SUM(C374:C374)</f>
        <v>698590.64</v>
      </c>
      <c r="D375" s="410">
        <f>SUM(D374:D374)</f>
        <v>869499.08</v>
      </c>
      <c r="E375" s="5"/>
      <c r="F375" s="5"/>
      <c r="G375" s="5"/>
      <c r="H375" s="5"/>
      <c r="I375" s="5"/>
      <c r="J375" s="5"/>
      <c r="K375" s="5"/>
      <c r="L375" s="5"/>
      <c r="M375" s="5"/>
    </row>
    <row r="376" spans="1:1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1:1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1:13">
      <c r="A378" s="482" t="s">
        <v>219</v>
      </c>
      <c r="B378" s="483"/>
      <c r="C378" s="483"/>
      <c r="D378" s="483"/>
      <c r="E378" s="132"/>
      <c r="F378" s="5"/>
      <c r="G378" s="5"/>
      <c r="H378" s="5"/>
      <c r="I378" s="5"/>
      <c r="J378" s="5"/>
      <c r="K378" s="5"/>
      <c r="L378" s="5"/>
      <c r="M378" s="5"/>
    </row>
    <row r="379" spans="1:13" ht="15.75" thickBot="1">
      <c r="A379" s="382"/>
      <c r="B379" s="382"/>
      <c r="C379" s="382"/>
      <c r="D379" s="382"/>
      <c r="F379" s="5"/>
      <c r="G379" s="5"/>
      <c r="H379" s="5"/>
      <c r="I379" s="5"/>
      <c r="J379" s="5"/>
      <c r="K379" s="5"/>
      <c r="L379" s="5"/>
      <c r="M379" s="5"/>
    </row>
    <row r="380" spans="1:13" ht="64.5" thickBot="1">
      <c r="A380" s="341" t="s">
        <v>31</v>
      </c>
      <c r="B380" s="368"/>
      <c r="C380" s="201" t="s">
        <v>220</v>
      </c>
      <c r="D380" s="201" t="s">
        <v>221</v>
      </c>
      <c r="F380" s="5"/>
      <c r="G380" s="5"/>
      <c r="H380" s="5"/>
      <c r="I380" s="5"/>
      <c r="J380" s="5"/>
      <c r="K380" s="5"/>
      <c r="L380" s="5"/>
      <c r="M380" s="5"/>
    </row>
    <row r="381" spans="1:13" ht="15.75" thickBot="1">
      <c r="A381" s="491" t="s">
        <v>222</v>
      </c>
      <c r="B381" s="431"/>
      <c r="C381" s="492">
        <v>168183.41</v>
      </c>
      <c r="D381" s="493">
        <v>424927.64</v>
      </c>
      <c r="F381" s="5"/>
      <c r="G381" s="5"/>
      <c r="H381" s="5"/>
      <c r="I381" s="5"/>
      <c r="J381" s="5"/>
      <c r="K381" s="5"/>
      <c r="L381" s="5"/>
      <c r="M381" s="5"/>
    </row>
    <row r="382" spans="1:13">
      <c r="C382" t="s">
        <v>75</v>
      </c>
      <c r="F382" s="5"/>
      <c r="G382" s="5"/>
      <c r="H382" s="5"/>
      <c r="I382" s="5"/>
      <c r="J382" s="5"/>
      <c r="K382" s="5"/>
      <c r="L382" s="5"/>
      <c r="M382" s="5"/>
    </row>
    <row r="383" spans="1:13" ht="30.75" customHeight="1">
      <c r="A383" s="494" t="s">
        <v>223</v>
      </c>
      <c r="B383" s="495"/>
      <c r="C383" s="495"/>
      <c r="D383" s="132"/>
      <c r="E383" s="132"/>
      <c r="F383" s="5"/>
      <c r="G383" s="5"/>
      <c r="H383" s="5"/>
      <c r="I383" s="5"/>
      <c r="J383" s="5"/>
      <c r="K383" s="5"/>
      <c r="L383" s="5"/>
      <c r="M383" s="5"/>
    </row>
    <row r="384" spans="1:1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1:1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1:1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1:1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1:13">
      <c r="A388" s="496" t="s">
        <v>224</v>
      </c>
      <c r="B388" s="496"/>
      <c r="C388" s="496"/>
      <c r="D388" s="496"/>
      <c r="E388" s="496"/>
      <c r="F388" s="496"/>
      <c r="G388" s="496"/>
      <c r="H388" s="496"/>
      <c r="I388" s="496"/>
      <c r="J388" s="5"/>
      <c r="K388" s="5"/>
      <c r="L388" s="5"/>
      <c r="M388" s="5"/>
    </row>
    <row r="389" spans="1:1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1:13">
      <c r="A390" s="496" t="s">
        <v>225</v>
      </c>
      <c r="B390" s="496"/>
      <c r="C390" s="496"/>
      <c r="D390" s="496"/>
      <c r="E390" s="496"/>
      <c r="F390" s="496"/>
      <c r="G390" s="496"/>
      <c r="H390" s="496"/>
      <c r="I390" s="496"/>
      <c r="J390" s="5"/>
      <c r="K390" s="5"/>
      <c r="L390" s="5"/>
      <c r="M390" s="5"/>
    </row>
    <row r="391" spans="1:13" ht="17.25" thickBot="1">
      <c r="A391" s="497"/>
      <c r="B391" s="497"/>
      <c r="C391" s="497"/>
      <c r="D391" s="497"/>
      <c r="E391" s="497"/>
      <c r="F391" s="497"/>
      <c r="G391" s="497"/>
      <c r="H391" s="497"/>
      <c r="I391" s="498"/>
      <c r="J391" s="5"/>
      <c r="K391" s="5"/>
      <c r="L391" s="5"/>
      <c r="M391" s="5"/>
    </row>
    <row r="392" spans="1:13" ht="15.75" thickBot="1">
      <c r="A392" s="240" t="s">
        <v>226</v>
      </c>
      <c r="B392" s="285" t="s">
        <v>227</v>
      </c>
      <c r="C392" s="499"/>
      <c r="D392" s="500"/>
      <c r="E392" s="461" t="s">
        <v>63</v>
      </c>
      <c r="F392" s="367"/>
      <c r="G392" s="368"/>
      <c r="H392" s="285" t="s">
        <v>228</v>
      </c>
      <c r="I392" s="367"/>
      <c r="J392" s="368"/>
      <c r="K392" s="501" t="s">
        <v>88</v>
      </c>
      <c r="L392" s="5"/>
      <c r="M392" s="5"/>
    </row>
    <row r="393" spans="1:13" ht="149.25" thickBot="1">
      <c r="A393" s="248"/>
      <c r="B393" s="502" t="s">
        <v>229</v>
      </c>
      <c r="C393" s="503" t="s">
        <v>230</v>
      </c>
      <c r="D393" s="504" t="s">
        <v>67</v>
      </c>
      <c r="E393" s="505" t="s">
        <v>35</v>
      </c>
      <c r="F393" s="505" t="s">
        <v>231</v>
      </c>
      <c r="G393" s="506" t="s">
        <v>232</v>
      </c>
      <c r="H393" s="502" t="s">
        <v>229</v>
      </c>
      <c r="I393" s="503" t="s">
        <v>233</v>
      </c>
      <c r="J393" s="507" t="s">
        <v>234</v>
      </c>
      <c r="K393" s="508"/>
      <c r="L393" s="5"/>
      <c r="M393" s="5"/>
    </row>
    <row r="394" spans="1:13" ht="39" thickBot="1">
      <c r="A394" s="206" t="s">
        <v>52</v>
      </c>
      <c r="B394" s="509">
        <v>0</v>
      </c>
      <c r="C394" s="510">
        <v>0</v>
      </c>
      <c r="D394" s="511">
        <v>0</v>
      </c>
      <c r="E394" s="510">
        <v>66196112.700000003</v>
      </c>
      <c r="F394" s="509">
        <v>66196112.700000003</v>
      </c>
      <c r="G394" s="510">
        <v>0</v>
      </c>
      <c r="H394" s="509">
        <v>0</v>
      </c>
      <c r="I394" s="512">
        <v>0</v>
      </c>
      <c r="J394" s="513">
        <v>0</v>
      </c>
      <c r="K394" s="421">
        <f>SUM(B394:E394)+SUM(H394:J394)</f>
        <v>66196112.700000003</v>
      </c>
      <c r="L394" s="5"/>
      <c r="M394" s="5"/>
    </row>
    <row r="395" spans="1:13" ht="26.25" thickBot="1">
      <c r="A395" s="514" t="s">
        <v>24</v>
      </c>
      <c r="B395" s="515">
        <f t="shared" ref="B395:K395" si="13">SUM(B396:B398)</f>
        <v>0</v>
      </c>
      <c r="C395" s="516">
        <f t="shared" si="13"/>
        <v>0</v>
      </c>
      <c r="D395" s="517">
        <f t="shared" si="13"/>
        <v>0</v>
      </c>
      <c r="E395" s="515">
        <f t="shared" si="13"/>
        <v>0</v>
      </c>
      <c r="F395" s="515">
        <f t="shared" si="13"/>
        <v>0</v>
      </c>
      <c r="G395" s="515">
        <f t="shared" si="13"/>
        <v>0</v>
      </c>
      <c r="H395" s="515">
        <f t="shared" si="13"/>
        <v>0</v>
      </c>
      <c r="I395" s="515">
        <f t="shared" si="13"/>
        <v>0</v>
      </c>
      <c r="J395" s="515">
        <f t="shared" si="13"/>
        <v>0</v>
      </c>
      <c r="K395" s="515">
        <f t="shared" si="13"/>
        <v>0</v>
      </c>
      <c r="L395" s="5"/>
      <c r="M395" s="5"/>
    </row>
    <row r="396" spans="1:13" ht="38.25">
      <c r="A396" s="518" t="s">
        <v>235</v>
      </c>
      <c r="B396" s="519">
        <v>0</v>
      </c>
      <c r="C396" s="520">
        <v>0</v>
      </c>
      <c r="D396" s="521">
        <v>0</v>
      </c>
      <c r="E396" s="522">
        <f>F396+G396</f>
        <v>0</v>
      </c>
      <c r="F396" s="519">
        <v>0</v>
      </c>
      <c r="G396" s="522">
        <v>0</v>
      </c>
      <c r="H396" s="519">
        <v>0</v>
      </c>
      <c r="I396" s="523">
        <v>0</v>
      </c>
      <c r="J396" s="524">
        <v>0</v>
      </c>
      <c r="K396" s="525">
        <f>SUM(B396:E396)+SUM(H396:J396)</f>
        <v>0</v>
      </c>
      <c r="L396" s="5"/>
      <c r="M396" s="5"/>
    </row>
    <row r="397" spans="1:13">
      <c r="A397" s="526" t="s">
        <v>236</v>
      </c>
      <c r="B397" s="527">
        <v>0</v>
      </c>
      <c r="C397" s="528">
        <v>0</v>
      </c>
      <c r="D397" s="529">
        <v>0</v>
      </c>
      <c r="E397" s="528">
        <f>F397+G397</f>
        <v>0</v>
      </c>
      <c r="F397" s="527">
        <v>0</v>
      </c>
      <c r="G397" s="528">
        <v>0</v>
      </c>
      <c r="H397" s="527">
        <v>0</v>
      </c>
      <c r="I397" s="530">
        <v>0</v>
      </c>
      <c r="J397" s="531">
        <v>0</v>
      </c>
      <c r="K397" s="532">
        <f>SUM(B397:E397)+SUM(H397:J397)</f>
        <v>0</v>
      </c>
      <c r="L397" s="5"/>
      <c r="M397" s="5"/>
    </row>
    <row r="398" spans="1:13" ht="39" thickBot="1">
      <c r="A398" s="533" t="s">
        <v>237</v>
      </c>
      <c r="B398" s="527">
        <v>0</v>
      </c>
      <c r="C398" s="528">
        <v>0</v>
      </c>
      <c r="D398" s="529">
        <v>0</v>
      </c>
      <c r="E398" s="528">
        <f>F398+G398</f>
        <v>0</v>
      </c>
      <c r="F398" s="527">
        <v>0</v>
      </c>
      <c r="G398" s="528">
        <v>0</v>
      </c>
      <c r="H398" s="527">
        <v>0</v>
      </c>
      <c r="I398" s="530">
        <v>0</v>
      </c>
      <c r="J398" s="531">
        <v>0</v>
      </c>
      <c r="K398" s="534">
        <f>SUM(B398:E398)+SUM(H398:J398)</f>
        <v>0</v>
      </c>
      <c r="L398" s="5"/>
      <c r="M398" s="5"/>
    </row>
    <row r="399" spans="1:13" ht="26.25" thickBot="1">
      <c r="A399" s="514" t="s">
        <v>25</v>
      </c>
      <c r="B399" s="509">
        <f t="shared" ref="B399:K399" si="14">SUM(B400:B404)</f>
        <v>0</v>
      </c>
      <c r="C399" s="510">
        <f t="shared" si="14"/>
        <v>0</v>
      </c>
      <c r="D399" s="512">
        <f t="shared" si="14"/>
        <v>0</v>
      </c>
      <c r="E399" s="509">
        <f t="shared" si="14"/>
        <v>66196112.700000003</v>
      </c>
      <c r="F399" s="509">
        <f t="shared" si="14"/>
        <v>66196112.700000003</v>
      </c>
      <c r="G399" s="509">
        <f t="shared" si="14"/>
        <v>0</v>
      </c>
      <c r="H399" s="509">
        <f t="shared" si="14"/>
        <v>0</v>
      </c>
      <c r="I399" s="509">
        <f t="shared" si="14"/>
        <v>0</v>
      </c>
      <c r="J399" s="509">
        <f t="shared" si="14"/>
        <v>0</v>
      </c>
      <c r="K399" s="509">
        <f t="shared" si="14"/>
        <v>66196112.700000003</v>
      </c>
      <c r="L399" s="5"/>
      <c r="M399" s="5"/>
    </row>
    <row r="400" spans="1:13" ht="63.75">
      <c r="A400" s="535" t="s">
        <v>238</v>
      </c>
      <c r="B400" s="519">
        <v>0</v>
      </c>
      <c r="C400" s="520">
        <v>0</v>
      </c>
      <c r="D400" s="521">
        <v>0</v>
      </c>
      <c r="E400" s="522">
        <f>F400+G400</f>
        <v>0</v>
      </c>
      <c r="F400" s="519">
        <v>0</v>
      </c>
      <c r="G400" s="522">
        <v>0</v>
      </c>
      <c r="H400" s="519">
        <v>0</v>
      </c>
      <c r="I400" s="523">
        <v>0</v>
      </c>
      <c r="J400" s="524">
        <v>0</v>
      </c>
      <c r="K400" s="525">
        <f>SUM(B400:E400)+SUM(H400:J400)</f>
        <v>0</v>
      </c>
      <c r="L400" s="5"/>
      <c r="M400" s="5"/>
    </row>
    <row r="401" spans="1:13" ht="38.25">
      <c r="A401" s="536" t="s">
        <v>239</v>
      </c>
      <c r="B401" s="527">
        <v>0</v>
      </c>
      <c r="C401" s="528">
        <v>0</v>
      </c>
      <c r="D401" s="529">
        <v>0</v>
      </c>
      <c r="E401" s="528">
        <f>F401+G401</f>
        <v>0</v>
      </c>
      <c r="F401" s="527">
        <v>0</v>
      </c>
      <c r="G401" s="528">
        <v>0</v>
      </c>
      <c r="H401" s="527">
        <v>0</v>
      </c>
      <c r="I401" s="530">
        <v>0</v>
      </c>
      <c r="J401" s="531">
        <v>0</v>
      </c>
      <c r="K401" s="532">
        <f>SUM(B401:E401)+SUM(H401:J401)</f>
        <v>0</v>
      </c>
      <c r="L401" s="5"/>
      <c r="M401" s="5"/>
    </row>
    <row r="402" spans="1:13" ht="25.5">
      <c r="A402" s="536" t="s">
        <v>240</v>
      </c>
      <c r="B402" s="527">
        <v>0</v>
      </c>
      <c r="C402" s="528">
        <v>0</v>
      </c>
      <c r="D402" s="529">
        <v>0</v>
      </c>
      <c r="E402" s="528">
        <f>F402+G402</f>
        <v>0</v>
      </c>
      <c r="F402" s="527">
        <v>0</v>
      </c>
      <c r="G402" s="528">
        <v>0</v>
      </c>
      <c r="H402" s="527">
        <v>0</v>
      </c>
      <c r="I402" s="530">
        <v>0</v>
      </c>
      <c r="J402" s="531">
        <v>0</v>
      </c>
      <c r="K402" s="532">
        <f>SUM(B402:E402)+SUM(H402:J402)</f>
        <v>0</v>
      </c>
      <c r="L402" s="5"/>
      <c r="M402" s="5"/>
    </row>
    <row r="403" spans="1:13" ht="38.25">
      <c r="A403" s="536" t="s">
        <v>241</v>
      </c>
      <c r="B403" s="527">
        <v>0</v>
      </c>
      <c r="C403" s="528">
        <v>0</v>
      </c>
      <c r="D403" s="529">
        <v>0</v>
      </c>
      <c r="E403" s="528">
        <f>F403+G403</f>
        <v>0</v>
      </c>
      <c r="F403" s="527">
        <v>0</v>
      </c>
      <c r="G403" s="528">
        <v>0</v>
      </c>
      <c r="H403" s="527">
        <v>0</v>
      </c>
      <c r="I403" s="530">
        <v>0</v>
      </c>
      <c r="J403" s="531">
        <v>0</v>
      </c>
      <c r="K403" s="532">
        <f>SUM(B403:E403)+SUM(H403:J403)</f>
        <v>0</v>
      </c>
      <c r="L403" s="5"/>
      <c r="M403" s="5"/>
    </row>
    <row r="404" spans="1:13" ht="39" thickBot="1">
      <c r="A404" s="537" t="s">
        <v>242</v>
      </c>
      <c r="B404" s="527">
        <v>0</v>
      </c>
      <c r="C404" s="528">
        <v>0</v>
      </c>
      <c r="D404" s="529">
        <v>0</v>
      </c>
      <c r="E404" s="528">
        <v>66196112.700000003</v>
      </c>
      <c r="F404" s="527">
        <v>66196112.700000003</v>
      </c>
      <c r="G404" s="528">
        <v>0</v>
      </c>
      <c r="H404" s="527">
        <v>0</v>
      </c>
      <c r="I404" s="530">
        <v>0</v>
      </c>
      <c r="J404" s="531">
        <v>0</v>
      </c>
      <c r="K404" s="534">
        <f>SUM(B404:E404)+SUM(H404:J404)</f>
        <v>66196112.700000003</v>
      </c>
      <c r="L404" s="5"/>
      <c r="M404" s="5"/>
    </row>
    <row r="405" spans="1:13" ht="39" thickBot="1">
      <c r="A405" s="538" t="s">
        <v>53</v>
      </c>
      <c r="B405" s="539">
        <f t="shared" ref="B405:K405" si="15">B394+B395-B399</f>
        <v>0</v>
      </c>
      <c r="C405" s="539">
        <f t="shared" si="15"/>
        <v>0</v>
      </c>
      <c r="D405" s="539">
        <f t="shared" si="15"/>
        <v>0</v>
      </c>
      <c r="E405" s="539">
        <f t="shared" si="15"/>
        <v>0</v>
      </c>
      <c r="F405" s="539">
        <f t="shared" si="15"/>
        <v>0</v>
      </c>
      <c r="G405" s="539">
        <f t="shared" si="15"/>
        <v>0</v>
      </c>
      <c r="H405" s="539">
        <f t="shared" si="15"/>
        <v>0</v>
      </c>
      <c r="I405" s="539">
        <f t="shared" si="15"/>
        <v>0</v>
      </c>
      <c r="J405" s="539">
        <f t="shared" si="15"/>
        <v>0</v>
      </c>
      <c r="K405" s="539">
        <f t="shared" si="15"/>
        <v>0</v>
      </c>
      <c r="L405" s="5"/>
      <c r="M405" s="5"/>
    </row>
    <row r="406" spans="1:1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>
      <c r="A407" s="194" t="s">
        <v>243</v>
      </c>
      <c r="B407" s="540"/>
      <c r="C407" s="540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1:13" ht="15.75" thickBot="1">
      <c r="A408" s="541"/>
      <c r="B408" s="542"/>
      <c r="C408" s="542"/>
      <c r="D408" s="5"/>
      <c r="E408" s="543"/>
      <c r="F408" s="543"/>
      <c r="G408" s="543"/>
      <c r="H408" s="543"/>
      <c r="I408" s="543"/>
      <c r="J408" s="5"/>
      <c r="K408" s="5"/>
      <c r="L408" s="5"/>
      <c r="M408" s="5"/>
    </row>
    <row r="409" spans="1:13" ht="48" thickBot="1">
      <c r="A409" s="544" t="s">
        <v>103</v>
      </c>
      <c r="B409" s="545"/>
      <c r="C409" s="546" t="s">
        <v>52</v>
      </c>
      <c r="D409" s="547" t="s">
        <v>108</v>
      </c>
      <c r="E409" s="382"/>
      <c r="F409" s="382"/>
      <c r="G409" s="382"/>
      <c r="H409" s="382"/>
      <c r="I409" s="382"/>
      <c r="J409" s="5"/>
      <c r="K409" s="5"/>
      <c r="L409" s="5"/>
      <c r="M409" s="5"/>
    </row>
    <row r="410" spans="1:13" ht="25.5" customHeight="1">
      <c r="A410" s="548" t="s">
        <v>244</v>
      </c>
      <c r="B410" s="549"/>
      <c r="C410" s="550">
        <v>849.07</v>
      </c>
      <c r="D410" s="550">
        <v>746.63</v>
      </c>
      <c r="E410" s="551"/>
      <c r="F410" s="551"/>
      <c r="G410" s="551"/>
      <c r="H410" s="551"/>
      <c r="I410" s="551"/>
      <c r="J410" s="5"/>
      <c r="K410" s="5"/>
      <c r="L410" s="5"/>
      <c r="M410" s="5"/>
    </row>
    <row r="411" spans="1:13">
      <c r="A411" s="552" t="s">
        <v>245</v>
      </c>
      <c r="B411" s="553"/>
      <c r="C411" s="554">
        <v>3960.15</v>
      </c>
      <c r="D411" s="554">
        <v>2903.55</v>
      </c>
      <c r="E411" s="555"/>
      <c r="F411" s="555"/>
      <c r="G411" s="555"/>
      <c r="H411" s="555"/>
      <c r="I411" s="555"/>
      <c r="J411" s="5"/>
      <c r="K411" s="5"/>
      <c r="L411" s="5"/>
      <c r="M411" s="5"/>
    </row>
    <row r="412" spans="1:13" ht="26.25" customHeight="1">
      <c r="A412" s="552" t="s">
        <v>246</v>
      </c>
      <c r="B412" s="553"/>
      <c r="C412" s="554">
        <v>0</v>
      </c>
      <c r="D412" s="554">
        <v>0</v>
      </c>
      <c r="E412" s="556"/>
      <c r="F412" s="556"/>
      <c r="G412" s="556"/>
      <c r="H412" s="556"/>
      <c r="I412" s="556"/>
      <c r="J412" s="5"/>
      <c r="K412" s="5"/>
      <c r="L412" s="5"/>
      <c r="M412" s="5"/>
    </row>
    <row r="413" spans="1:13">
      <c r="A413" s="557" t="s">
        <v>247</v>
      </c>
      <c r="B413" s="558"/>
      <c r="C413" s="559">
        <f>C414+C417+C418+C419+C420</f>
        <v>6949671.9799999995</v>
      </c>
      <c r="D413" s="559">
        <f>D414+D417+D418+D419+D420</f>
        <v>8159137.9099999992</v>
      </c>
      <c r="E413" s="5"/>
      <c r="F413" s="5"/>
      <c r="G413" s="5"/>
      <c r="H413" s="5"/>
      <c r="I413" s="5"/>
      <c r="J413" s="5"/>
      <c r="K413" s="5"/>
      <c r="L413" s="5"/>
      <c r="M413" s="5"/>
    </row>
    <row r="414" spans="1:13" ht="23.25" customHeight="1">
      <c r="A414" s="560" t="s">
        <v>248</v>
      </c>
      <c r="B414" s="561"/>
      <c r="C414" s="562">
        <f>C415-C416</f>
        <v>146694.7799999998</v>
      </c>
      <c r="D414" s="562">
        <f>D415-D416</f>
        <v>695834.64000000013</v>
      </c>
      <c r="E414" s="5"/>
      <c r="F414" s="5"/>
      <c r="G414" s="5"/>
      <c r="H414" s="5"/>
      <c r="I414" s="5"/>
      <c r="J414" s="5"/>
      <c r="K414" s="5"/>
      <c r="L414" s="5"/>
      <c r="M414" s="5"/>
    </row>
    <row r="415" spans="1:13">
      <c r="A415" s="563" t="s">
        <v>249</v>
      </c>
      <c r="B415" s="564"/>
      <c r="C415" s="565">
        <v>3316253.98</v>
      </c>
      <c r="D415" s="565">
        <v>3777909.48</v>
      </c>
      <c r="E415" s="5"/>
      <c r="F415" s="5"/>
      <c r="G415" s="5"/>
      <c r="H415" s="5"/>
      <c r="I415" s="5"/>
      <c r="J415" s="5"/>
      <c r="K415" s="5"/>
      <c r="L415" s="5"/>
      <c r="M415" s="5"/>
    </row>
    <row r="416" spans="1:13" ht="22.5" customHeight="1">
      <c r="A416" s="563" t="s">
        <v>250</v>
      </c>
      <c r="B416" s="564"/>
      <c r="C416" s="565">
        <v>3169559.2</v>
      </c>
      <c r="D416" s="565">
        <v>3082074.84</v>
      </c>
      <c r="E416" s="5"/>
      <c r="F416" s="5"/>
      <c r="G416" s="5"/>
      <c r="H416" s="5"/>
      <c r="I416" s="5"/>
      <c r="J416" s="5"/>
      <c r="K416" s="5"/>
      <c r="L416" s="5"/>
      <c r="M416" s="5"/>
    </row>
    <row r="417" spans="1:13" ht="24" customHeight="1">
      <c r="A417" s="566" t="s">
        <v>251</v>
      </c>
      <c r="B417" s="567"/>
      <c r="C417" s="332">
        <v>187320</v>
      </c>
      <c r="D417" s="332">
        <v>129905.33</v>
      </c>
      <c r="E417" s="5"/>
      <c r="F417" s="5"/>
      <c r="G417" s="5"/>
      <c r="H417" s="5"/>
      <c r="I417" s="5"/>
      <c r="J417" s="5"/>
      <c r="K417" s="5"/>
      <c r="L417" s="5"/>
      <c r="M417" s="5"/>
    </row>
    <row r="418" spans="1:13">
      <c r="A418" s="566" t="s">
        <v>252</v>
      </c>
      <c r="B418" s="567"/>
      <c r="C418" s="332">
        <v>6575452.8300000001</v>
      </c>
      <c r="D418" s="332">
        <v>7311825.5599999996</v>
      </c>
      <c r="E418" s="5"/>
      <c r="F418" s="5"/>
      <c r="G418" s="5"/>
      <c r="H418" s="5"/>
      <c r="I418" s="5"/>
      <c r="J418" s="5"/>
      <c r="K418" s="5"/>
      <c r="L418" s="5"/>
      <c r="M418" s="5"/>
    </row>
    <row r="419" spans="1:13">
      <c r="A419" s="566" t="s">
        <v>253</v>
      </c>
      <c r="B419" s="567"/>
      <c r="C419" s="332">
        <v>0</v>
      </c>
      <c r="D419" s="332">
        <v>0</v>
      </c>
      <c r="E419" s="5"/>
      <c r="F419" s="5"/>
      <c r="G419" s="5"/>
      <c r="H419" s="5"/>
      <c r="I419" s="5"/>
      <c r="J419" s="5"/>
      <c r="K419" s="5"/>
      <c r="L419" s="5"/>
      <c r="M419" s="5"/>
    </row>
    <row r="420" spans="1:13">
      <c r="A420" s="566" t="s">
        <v>15</v>
      </c>
      <c r="B420" s="567"/>
      <c r="C420" s="332">
        <v>40204.370000000003</v>
      </c>
      <c r="D420" s="332">
        <v>21572.38</v>
      </c>
      <c r="E420" s="5"/>
      <c r="F420" s="5"/>
      <c r="G420" s="5"/>
      <c r="H420" s="5"/>
      <c r="I420" s="5"/>
      <c r="J420" s="5"/>
      <c r="K420" s="5"/>
      <c r="L420" s="5"/>
      <c r="M420" s="5"/>
    </row>
    <row r="421" spans="1:13" ht="37.5" customHeight="1" thickBot="1">
      <c r="A421" s="568" t="s">
        <v>254</v>
      </c>
      <c r="B421" s="569"/>
      <c r="C421" s="554">
        <v>0</v>
      </c>
      <c r="D421" s="554">
        <v>0</v>
      </c>
      <c r="E421" s="5"/>
      <c r="F421" s="5"/>
      <c r="G421" s="5"/>
      <c r="H421" s="5"/>
      <c r="I421" s="5"/>
      <c r="J421" s="5"/>
      <c r="K421" s="5"/>
      <c r="L421" s="5"/>
      <c r="M421" s="5"/>
    </row>
    <row r="422" spans="1:13" ht="16.5" thickBot="1">
      <c r="A422" s="570" t="s">
        <v>99</v>
      </c>
      <c r="B422" s="571"/>
      <c r="C422" s="338">
        <f>SUM(C410+C411+C412+C413+C421)</f>
        <v>6954481.1999999993</v>
      </c>
      <c r="D422" s="338">
        <f>SUM(D410+D411+D412+D413+D421)</f>
        <v>8162788.0899999989</v>
      </c>
      <c r="E422" s="5"/>
      <c r="F422" s="5"/>
      <c r="G422" s="5"/>
      <c r="H422" s="5"/>
      <c r="I422" s="5"/>
      <c r="J422" s="5"/>
      <c r="K422" s="5"/>
      <c r="L422" s="5"/>
      <c r="M422" s="5"/>
    </row>
    <row r="423" spans="1:1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1:1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1:13">
      <c r="A425" s="572" t="s">
        <v>255</v>
      </c>
      <c r="B425" s="573"/>
      <c r="C425" s="573"/>
      <c r="D425" s="132"/>
      <c r="E425" s="132"/>
      <c r="F425" s="5"/>
      <c r="G425" s="5"/>
      <c r="H425" s="5"/>
      <c r="I425" s="5"/>
      <c r="J425" s="5"/>
      <c r="K425" s="5"/>
      <c r="L425" s="5"/>
      <c r="M425" s="5"/>
    </row>
    <row r="426" spans="1:13" ht="15.75" thickBot="1">
      <c r="A426" s="543"/>
      <c r="B426" s="543"/>
      <c r="C426" s="543"/>
      <c r="D426" s="543"/>
      <c r="E426" s="5"/>
      <c r="F426" s="5"/>
      <c r="G426" s="5"/>
      <c r="H426" s="5"/>
      <c r="I426" s="5"/>
      <c r="J426" s="5"/>
      <c r="K426" s="5"/>
      <c r="L426" s="5"/>
      <c r="M426" s="5"/>
    </row>
    <row r="427" spans="1:13">
      <c r="A427" s="574"/>
      <c r="B427" s="575" t="s">
        <v>256</v>
      </c>
      <c r="C427" s="575"/>
      <c r="D427" s="575"/>
      <c r="E427" s="576"/>
      <c r="F427" s="5"/>
      <c r="G427" s="5"/>
      <c r="H427" s="5"/>
      <c r="I427" s="5"/>
      <c r="J427" s="5"/>
      <c r="K427" s="5"/>
      <c r="L427" s="5"/>
      <c r="M427" s="5"/>
    </row>
    <row r="428" spans="1:13" ht="39">
      <c r="A428" s="577" t="s">
        <v>257</v>
      </c>
      <c r="B428" s="141" t="s">
        <v>258</v>
      </c>
      <c r="C428" s="578" t="s">
        <v>259</v>
      </c>
      <c r="D428" s="578"/>
      <c r="E428" s="579"/>
      <c r="F428" s="5"/>
      <c r="G428" s="5"/>
      <c r="H428" s="5"/>
      <c r="I428" s="5"/>
      <c r="J428" s="5"/>
      <c r="K428" s="5"/>
      <c r="L428" s="5"/>
      <c r="M428" s="5"/>
    </row>
    <row r="429" spans="1:13" ht="27" thickBot="1">
      <c r="A429" s="580"/>
      <c r="B429" s="581"/>
      <c r="C429" s="581" t="s">
        <v>260</v>
      </c>
      <c r="D429" s="581" t="s">
        <v>261</v>
      </c>
      <c r="E429" s="582" t="s">
        <v>262</v>
      </c>
      <c r="F429" s="5"/>
      <c r="G429" s="5"/>
      <c r="H429" s="5"/>
      <c r="I429" s="5"/>
      <c r="J429" s="5"/>
      <c r="K429" s="5"/>
      <c r="L429" s="5"/>
      <c r="M429" s="5"/>
    </row>
    <row r="430" spans="1:13" ht="26.25">
      <c r="A430" s="583" t="s">
        <v>263</v>
      </c>
      <c r="B430" s="584">
        <v>153583.88</v>
      </c>
      <c r="C430" s="585">
        <v>3449.63</v>
      </c>
      <c r="D430" s="585">
        <v>38019.800000000003</v>
      </c>
      <c r="E430" s="586">
        <v>2829625.59</v>
      </c>
      <c r="F430" s="5"/>
      <c r="G430" s="5"/>
      <c r="H430" s="5"/>
      <c r="I430" s="5"/>
      <c r="J430" s="5"/>
      <c r="K430" s="5"/>
      <c r="L430" s="5"/>
      <c r="M430" s="5"/>
    </row>
    <row r="431" spans="1:13" ht="15.75" thickBot="1">
      <c r="A431" s="587" t="s">
        <v>88</v>
      </c>
      <c r="B431" s="588">
        <f>B430</f>
        <v>153583.88</v>
      </c>
      <c r="C431" s="588">
        <f>C430</f>
        <v>3449.63</v>
      </c>
      <c r="D431" s="588">
        <f>D430</f>
        <v>38019.800000000003</v>
      </c>
      <c r="E431" s="589">
        <f>E430</f>
        <v>2829625.59</v>
      </c>
      <c r="F431" s="5"/>
      <c r="G431" s="5"/>
      <c r="H431" s="5"/>
      <c r="I431" s="5"/>
      <c r="J431" s="5"/>
      <c r="K431" s="5"/>
      <c r="L431" s="5"/>
      <c r="M431" s="5"/>
    </row>
    <row r="432" spans="1:1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1:1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1:13">
      <c r="A434" s="572" t="s">
        <v>264</v>
      </c>
      <c r="B434" s="573"/>
      <c r="C434" s="573"/>
      <c r="D434" s="590"/>
      <c r="E434" s="590"/>
      <c r="F434" s="5"/>
      <c r="G434" s="5"/>
      <c r="H434" s="5"/>
      <c r="I434" s="5"/>
      <c r="J434" s="5"/>
      <c r="K434" s="5"/>
      <c r="L434" s="5"/>
      <c r="M434" s="5"/>
    </row>
    <row r="435" spans="1:13" ht="15.75" thickBot="1">
      <c r="A435" s="320"/>
      <c r="B435" s="320"/>
      <c r="C435" s="320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3" ht="39" thickBot="1">
      <c r="A436" s="199" t="s">
        <v>265</v>
      </c>
      <c r="B436" s="223"/>
      <c r="C436" s="363" t="s">
        <v>266</v>
      </c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1:13">
      <c r="A437" s="591"/>
      <c r="B437" s="592"/>
      <c r="C437" s="593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1:13" ht="50.25" customHeight="1">
      <c r="A438" s="594" t="s">
        <v>267</v>
      </c>
      <c r="B438" s="595"/>
      <c r="C438" s="596">
        <v>2871095.02</v>
      </c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1:13" ht="15.75" thickBot="1">
      <c r="A439" s="597"/>
      <c r="B439" s="598"/>
      <c r="C439" s="593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1:13" ht="15.75" thickBot="1">
      <c r="A440" s="599" t="s">
        <v>139</v>
      </c>
      <c r="B440" s="600"/>
      <c r="C440" s="601">
        <f>C438</f>
        <v>2871095.02</v>
      </c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1:1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1:1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1:13">
      <c r="A443" s="543" t="s">
        <v>268</v>
      </c>
      <c r="B443" s="543"/>
      <c r="C443" s="543"/>
      <c r="D443" s="543"/>
      <c r="E443" s="5"/>
      <c r="F443" s="5"/>
      <c r="G443" s="5"/>
      <c r="H443" s="5"/>
      <c r="I443" s="5"/>
      <c r="J443" s="5"/>
      <c r="K443" s="5"/>
      <c r="L443" s="5"/>
      <c r="M443" s="5"/>
    </row>
    <row r="444" spans="1:13" ht="15.75" thickBot="1">
      <c r="A444" s="382"/>
      <c r="B444" s="382"/>
      <c r="C444" s="382"/>
      <c r="D444" s="382"/>
      <c r="E444" s="5"/>
      <c r="F444" s="5"/>
      <c r="G444" s="5"/>
      <c r="H444" s="5"/>
      <c r="I444" s="5"/>
      <c r="J444" s="5"/>
      <c r="K444" s="5"/>
      <c r="L444" s="5"/>
      <c r="M444" s="5"/>
    </row>
    <row r="445" spans="1:13" ht="15.75" thickBot="1">
      <c r="A445" s="602" t="s">
        <v>269</v>
      </c>
      <c r="B445" s="603"/>
      <c r="C445" s="603"/>
      <c r="D445" s="604"/>
      <c r="E445" s="5"/>
      <c r="F445" s="5"/>
      <c r="G445" s="5"/>
      <c r="H445" s="5"/>
      <c r="I445" s="5"/>
      <c r="J445" s="5"/>
      <c r="K445" s="5"/>
      <c r="L445" s="5"/>
      <c r="M445" s="5"/>
    </row>
    <row r="446" spans="1:13" ht="15.75" thickBot="1">
      <c r="A446" s="605" t="s">
        <v>52</v>
      </c>
      <c r="B446" s="606"/>
      <c r="C446" s="607" t="s">
        <v>270</v>
      </c>
      <c r="D446" s="608"/>
      <c r="E446" s="5"/>
      <c r="F446" s="5"/>
      <c r="G446" s="5"/>
      <c r="H446" s="5"/>
      <c r="I446" s="5"/>
      <c r="J446" s="5"/>
      <c r="K446" s="5"/>
      <c r="L446" s="5"/>
      <c r="M446" s="5"/>
    </row>
    <row r="447" spans="1:13" ht="15.75" thickBot="1">
      <c r="A447" s="609"/>
      <c r="B447" s="610">
        <v>0</v>
      </c>
      <c r="C447" s="610">
        <v>0</v>
      </c>
      <c r="D447" s="611"/>
      <c r="E447" s="5"/>
      <c r="F447" s="5"/>
      <c r="G447" s="5"/>
      <c r="H447" s="5"/>
      <c r="I447" s="5"/>
      <c r="J447" s="5"/>
      <c r="K447" s="5"/>
      <c r="L447" s="5"/>
      <c r="M447" s="5"/>
    </row>
    <row r="448" spans="1:1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1:1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1:13">
      <c r="A450" s="572" t="s">
        <v>271</v>
      </c>
      <c r="B450" s="572"/>
      <c r="C450" s="572"/>
      <c r="D450" s="195"/>
      <c r="E450" s="5"/>
      <c r="F450" s="5"/>
      <c r="G450" s="5"/>
      <c r="H450" s="5"/>
      <c r="I450" s="5"/>
      <c r="J450" s="5"/>
      <c r="K450" s="5"/>
      <c r="L450" s="5"/>
      <c r="M450" s="5"/>
    </row>
    <row r="451" spans="1:13">
      <c r="A451" s="612" t="s">
        <v>272</v>
      </c>
      <c r="B451" s="612"/>
      <c r="C451" s="612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1:13" ht="15.75" thickBot="1">
      <c r="A452" s="613"/>
      <c r="B452" s="614"/>
      <c r="C452" s="614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1:13" ht="26.25" thickBot="1">
      <c r="A453" s="615" t="s">
        <v>51</v>
      </c>
      <c r="B453" s="616"/>
      <c r="C453" s="363" t="s">
        <v>273</v>
      </c>
      <c r="D453" s="363" t="s">
        <v>274</v>
      </c>
      <c r="E453" s="5"/>
      <c r="F453" s="5"/>
      <c r="G453" s="5"/>
      <c r="H453" s="5"/>
      <c r="I453" s="5"/>
      <c r="J453" s="5"/>
      <c r="K453" s="5"/>
      <c r="L453" s="5"/>
      <c r="M453" s="5"/>
    </row>
    <row r="454" spans="1:13" ht="29.25" customHeight="1">
      <c r="A454" s="617" t="s">
        <v>275</v>
      </c>
      <c r="B454" s="618"/>
      <c r="C454" s="619">
        <v>0</v>
      </c>
      <c r="D454" s="620">
        <v>0</v>
      </c>
      <c r="E454" s="5"/>
      <c r="F454" s="5"/>
      <c r="G454" s="5"/>
      <c r="H454" s="5"/>
      <c r="I454" s="5"/>
      <c r="J454" s="5"/>
      <c r="K454" s="5"/>
      <c r="L454" s="5"/>
      <c r="M454" s="5"/>
    </row>
    <row r="455" spans="1:13" ht="28.5" customHeight="1">
      <c r="A455" s="621" t="s">
        <v>276</v>
      </c>
      <c r="B455" s="622"/>
      <c r="C455" s="623">
        <v>0</v>
      </c>
      <c r="D455" s="624">
        <v>0</v>
      </c>
      <c r="E455" s="5"/>
      <c r="F455" s="5"/>
      <c r="G455" s="5"/>
      <c r="H455" s="5"/>
      <c r="I455" s="5"/>
      <c r="J455" s="5"/>
      <c r="K455" s="5"/>
      <c r="L455" s="5"/>
      <c r="M455" s="5"/>
    </row>
    <row r="456" spans="1:13">
      <c r="A456" s="625" t="s">
        <v>277</v>
      </c>
      <c r="B456" s="626"/>
      <c r="C456" s="627">
        <v>0</v>
      </c>
      <c r="D456" s="628">
        <v>0</v>
      </c>
      <c r="E456" s="5"/>
      <c r="F456" s="5"/>
      <c r="G456" s="5"/>
      <c r="H456" s="5"/>
      <c r="I456" s="5"/>
      <c r="J456" s="5"/>
      <c r="K456" s="5"/>
      <c r="L456" s="5"/>
      <c r="M456" s="5"/>
    </row>
    <row r="457" spans="1:13">
      <c r="A457" s="629" t="s">
        <v>278</v>
      </c>
      <c r="B457" s="630"/>
      <c r="C457" s="623">
        <v>0</v>
      </c>
      <c r="D457" s="624">
        <v>0</v>
      </c>
      <c r="E457" s="5"/>
      <c r="F457" s="5"/>
      <c r="G457" s="5"/>
      <c r="H457" s="5"/>
      <c r="I457" s="5"/>
      <c r="J457" s="5"/>
      <c r="K457" s="5"/>
      <c r="L457" s="5"/>
      <c r="M457" s="5"/>
    </row>
    <row r="458" spans="1:13" ht="15.75" thickBot="1">
      <c r="A458" s="631" t="s">
        <v>279</v>
      </c>
      <c r="B458" s="632"/>
      <c r="C458" s="633">
        <v>0</v>
      </c>
      <c r="D458" s="634">
        <v>0</v>
      </c>
      <c r="E458" s="5"/>
      <c r="F458" s="5"/>
      <c r="G458" s="5"/>
      <c r="H458" s="5"/>
      <c r="I458" s="5"/>
      <c r="J458" s="5"/>
      <c r="K458" s="5"/>
      <c r="L458" s="5"/>
      <c r="M458" s="5"/>
    </row>
    <row r="459" spans="1:1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1:1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1:1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1:1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1:1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1:1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1:1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1:13">
      <c r="A466" s="635" t="s">
        <v>280</v>
      </c>
      <c r="B466" s="635"/>
      <c r="C466" s="63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1:13" ht="15.75" thickBot="1">
      <c r="A467" s="636"/>
      <c r="B467" s="284"/>
      <c r="C467" s="284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1:13" ht="51.75" thickBot="1">
      <c r="A468" s="637"/>
      <c r="B468" s="638" t="s">
        <v>281</v>
      </c>
      <c r="C468" s="324" t="s">
        <v>282</v>
      </c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1:13" ht="15.75" thickBot="1">
      <c r="A469" s="639" t="s">
        <v>283</v>
      </c>
      <c r="B469" s="640">
        <f>B470+B475</f>
        <v>0</v>
      </c>
      <c r="C469" s="640">
        <f>C470+C475</f>
        <v>0</v>
      </c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1:13">
      <c r="A470" s="641" t="s">
        <v>284</v>
      </c>
      <c r="B470" s="642">
        <f>SUM(B472:B474)</f>
        <v>0</v>
      </c>
      <c r="C470" s="642">
        <f>SUM(C472:C474)</f>
        <v>0</v>
      </c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1:13">
      <c r="A471" s="643" t="s">
        <v>55</v>
      </c>
      <c r="B471" s="644">
        <v>0</v>
      </c>
      <c r="C471" s="645">
        <v>0</v>
      </c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1:13">
      <c r="A472" s="643"/>
      <c r="B472" s="644">
        <v>0</v>
      </c>
      <c r="C472" s="645">
        <v>0</v>
      </c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1:13">
      <c r="A473" s="643"/>
      <c r="B473" s="644">
        <v>0</v>
      </c>
      <c r="C473" s="645">
        <v>0</v>
      </c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1:13" ht="15.75" thickBot="1">
      <c r="A474" s="646"/>
      <c r="B474" s="647">
        <v>0</v>
      </c>
      <c r="C474" s="648">
        <v>0</v>
      </c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1:13">
      <c r="A475" s="641" t="s">
        <v>285</v>
      </c>
      <c r="B475" s="642">
        <v>0</v>
      </c>
      <c r="C475" s="642">
        <f>SUM(C477:C479)</f>
        <v>0</v>
      </c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1:13">
      <c r="A476" s="643" t="s">
        <v>55</v>
      </c>
      <c r="B476" s="649">
        <v>0</v>
      </c>
      <c r="C476" s="650">
        <v>0</v>
      </c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1:13">
      <c r="A477" s="651"/>
      <c r="B477" s="649">
        <v>0</v>
      </c>
      <c r="C477" s="650">
        <v>0</v>
      </c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1:13">
      <c r="A478" s="651"/>
      <c r="B478" s="644">
        <v>0</v>
      </c>
      <c r="C478" s="645">
        <v>0</v>
      </c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 ht="15.75" thickBot="1">
      <c r="A479" s="652"/>
      <c r="B479" s="647">
        <v>0</v>
      </c>
      <c r="C479" s="648">
        <v>0</v>
      </c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 ht="15.75" thickBot="1">
      <c r="A480" s="639" t="s">
        <v>286</v>
      </c>
      <c r="B480" s="640">
        <f>B481+B486</f>
        <v>0</v>
      </c>
      <c r="C480" s="640">
        <f>C481+C486</f>
        <v>0</v>
      </c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>
      <c r="A481" s="653" t="s">
        <v>284</v>
      </c>
      <c r="B481" s="649">
        <f>SUM(B483:B485)</f>
        <v>0</v>
      </c>
      <c r="C481" s="649">
        <f>SUM(C483:C485)</f>
        <v>0</v>
      </c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1:13">
      <c r="A482" s="651" t="s">
        <v>55</v>
      </c>
      <c r="B482" s="644">
        <v>0</v>
      </c>
      <c r="C482" s="645">
        <v>0</v>
      </c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1:13">
      <c r="A483" s="651"/>
      <c r="B483" s="644">
        <v>0</v>
      </c>
      <c r="C483" s="645">
        <v>0</v>
      </c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1:13">
      <c r="A484" s="651"/>
      <c r="B484" s="644">
        <v>0</v>
      </c>
      <c r="C484" s="645">
        <v>0</v>
      </c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1:13" ht="15.75" thickBot="1">
      <c r="A485" s="652"/>
      <c r="B485" s="647">
        <v>0</v>
      </c>
      <c r="C485" s="648">
        <v>0</v>
      </c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1:13">
      <c r="A486" s="654" t="s">
        <v>285</v>
      </c>
      <c r="B486" s="655">
        <f>SUM(B488:B490)</f>
        <v>0</v>
      </c>
      <c r="C486" s="655">
        <f>SUM(C488:C490)</f>
        <v>0</v>
      </c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1:13">
      <c r="A487" s="651" t="s">
        <v>55</v>
      </c>
      <c r="B487" s="644">
        <v>0</v>
      </c>
      <c r="C487" s="644">
        <v>0</v>
      </c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1:13">
      <c r="A488" s="656"/>
      <c r="B488" s="644">
        <v>0</v>
      </c>
      <c r="C488" s="644">
        <v>0</v>
      </c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1:13">
      <c r="A489" s="656"/>
      <c r="B489" s="644">
        <v>0</v>
      </c>
      <c r="C489" s="644">
        <v>0</v>
      </c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1:13" ht="15.75" thickBot="1">
      <c r="A490" s="657"/>
      <c r="B490" s="658">
        <v>0</v>
      </c>
      <c r="C490" s="658">
        <v>0</v>
      </c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1:13">
      <c r="A491" s="635"/>
      <c r="B491" s="635"/>
      <c r="C491" s="63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1:13">
      <c r="A492" s="635"/>
      <c r="B492" s="635"/>
      <c r="C492" s="63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1:13">
      <c r="A493" s="194" t="s">
        <v>287</v>
      </c>
      <c r="B493" s="194"/>
      <c r="C493" s="194"/>
      <c r="D493" s="194"/>
      <c r="E493" s="195"/>
      <c r="F493" s="195"/>
      <c r="G493" s="195"/>
      <c r="H493" s="195"/>
      <c r="I493" s="195"/>
      <c r="J493" s="5"/>
      <c r="K493" s="5"/>
      <c r="L493" s="5"/>
      <c r="M493" s="5"/>
    </row>
    <row r="494" spans="1:13" ht="15.75" thickBot="1">
      <c r="A494" s="659"/>
      <c r="B494" s="659"/>
      <c r="C494" s="659"/>
      <c r="D494" s="659"/>
      <c r="E494" s="6"/>
      <c r="F494" s="6"/>
      <c r="G494" s="6"/>
      <c r="H494" s="6"/>
      <c r="I494" s="6"/>
      <c r="J494" s="5"/>
      <c r="K494" s="5"/>
      <c r="L494" s="5"/>
      <c r="M494" s="5"/>
    </row>
    <row r="495" spans="1:13" ht="51.75" customHeight="1" thickBot="1">
      <c r="A495" s="352" t="s">
        <v>288</v>
      </c>
      <c r="B495" s="660"/>
      <c r="C495" s="661"/>
      <c r="D495" s="361"/>
      <c r="E495" s="5"/>
      <c r="F495" s="5"/>
      <c r="G495" s="5"/>
      <c r="H495" s="5"/>
      <c r="I495" s="5"/>
      <c r="J495" s="5"/>
      <c r="K495" s="5"/>
      <c r="L495" s="5"/>
      <c r="M495" s="5"/>
    </row>
    <row r="496" spans="1:13" ht="15.75" thickBot="1">
      <c r="A496" s="662" t="s">
        <v>52</v>
      </c>
      <c r="B496" s="663"/>
      <c r="C496" s="664" t="s">
        <v>53</v>
      </c>
      <c r="D496" s="665"/>
      <c r="E496" s="5"/>
      <c r="F496" s="5"/>
      <c r="G496" s="5"/>
      <c r="H496" s="5"/>
      <c r="I496" s="5"/>
      <c r="J496" s="5"/>
      <c r="K496" s="5"/>
      <c r="L496" s="5"/>
      <c r="M496" s="5"/>
    </row>
    <row r="497" spans="1:13" ht="15.75" thickBot="1">
      <c r="A497" s="666">
        <v>0</v>
      </c>
      <c r="B497" s="667"/>
      <c r="C497" s="668">
        <v>0</v>
      </c>
      <c r="D497" s="669"/>
      <c r="E497" s="5"/>
      <c r="F497" s="5"/>
      <c r="G497" s="5"/>
      <c r="H497" s="5"/>
      <c r="I497" s="5"/>
      <c r="J497" s="5"/>
      <c r="K497" s="5"/>
      <c r="L497" s="5"/>
      <c r="M497" s="5"/>
    </row>
    <row r="498" spans="1:13">
      <c r="A498" s="635"/>
      <c r="B498" s="635"/>
      <c r="C498" s="63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>
      <c r="A499" s="635"/>
      <c r="B499" s="635"/>
      <c r="C499" s="63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>
      <c r="A500" s="635"/>
      <c r="B500" s="635"/>
      <c r="C500" s="63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>
      <c r="A501" s="635"/>
      <c r="B501" s="635"/>
      <c r="C501" s="63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>
      <c r="A502" s="635"/>
      <c r="B502" s="635"/>
      <c r="C502" s="63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>
      <c r="A503" s="635"/>
      <c r="B503" s="635"/>
      <c r="C503" s="63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>
      <c r="A504" s="635"/>
      <c r="B504" s="635"/>
      <c r="C504" s="63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>
      <c r="A505" s="635"/>
      <c r="B505" s="635"/>
      <c r="C505" s="63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>
      <c r="A506" s="635"/>
      <c r="B506" s="635"/>
      <c r="C506" s="63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>
      <c r="A507" s="635" t="s">
        <v>289</v>
      </c>
      <c r="B507" s="635"/>
      <c r="C507" s="63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>
      <c r="A508" s="281" t="s">
        <v>290</v>
      </c>
      <c r="B508" s="281"/>
      <c r="C508" s="281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1:13" ht="15.75" thickBot="1">
      <c r="A509" s="635"/>
      <c r="B509" s="635"/>
      <c r="C509" s="63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1:13" ht="48.75" thickBot="1">
      <c r="A510" s="670" t="s">
        <v>291</v>
      </c>
      <c r="B510" s="671"/>
      <c r="C510" s="671"/>
      <c r="D510" s="672"/>
      <c r="E510" s="673" t="s">
        <v>281</v>
      </c>
      <c r="F510" s="674" t="s">
        <v>282</v>
      </c>
      <c r="G510" s="675"/>
      <c r="H510" s="5"/>
      <c r="I510" s="5"/>
      <c r="J510" s="5"/>
      <c r="K510" s="5"/>
      <c r="L510" s="5"/>
      <c r="M510" s="5"/>
    </row>
    <row r="511" spans="1:13" ht="15.75" thickBot="1">
      <c r="A511" s="676" t="s">
        <v>292</v>
      </c>
      <c r="B511" s="677"/>
      <c r="C511" s="677"/>
      <c r="D511" s="678"/>
      <c r="E511" s="679">
        <f>SUM(E512:E519)</f>
        <v>7787185.9399999995</v>
      </c>
      <c r="F511" s="679">
        <f>SUM(F512:F519)</f>
        <v>4457147.7</v>
      </c>
      <c r="G511" s="680"/>
      <c r="H511" s="5"/>
      <c r="I511" s="5"/>
      <c r="J511" s="5"/>
      <c r="K511" s="5"/>
      <c r="L511" s="5"/>
      <c r="M511" s="5"/>
    </row>
    <row r="512" spans="1:13">
      <c r="A512" s="681" t="s">
        <v>293</v>
      </c>
      <c r="B512" s="682"/>
      <c r="C512" s="682"/>
      <c r="D512" s="683"/>
      <c r="E512" s="684">
        <v>1797785.58</v>
      </c>
      <c r="F512" s="685">
        <v>1774501.87</v>
      </c>
      <c r="G512" s="235"/>
      <c r="H512" s="5"/>
      <c r="I512" s="5"/>
      <c r="J512" s="5"/>
      <c r="K512" s="5"/>
      <c r="L512" s="5"/>
      <c r="M512" s="5"/>
    </row>
    <row r="513" spans="1:13">
      <c r="A513" s="686" t="s">
        <v>294</v>
      </c>
      <c r="B513" s="687"/>
      <c r="C513" s="687"/>
      <c r="D513" s="688"/>
      <c r="E513" s="689">
        <v>4849374.59</v>
      </c>
      <c r="F513" s="690">
        <v>1590337.54</v>
      </c>
      <c r="G513" s="235"/>
      <c r="H513" s="5"/>
      <c r="I513" s="5"/>
      <c r="J513" s="5"/>
      <c r="K513" s="5"/>
      <c r="L513" s="5"/>
      <c r="M513" s="5"/>
    </row>
    <row r="514" spans="1:13">
      <c r="A514" s="686" t="s">
        <v>295</v>
      </c>
      <c r="B514" s="687"/>
      <c r="C514" s="687"/>
      <c r="D514" s="688"/>
      <c r="E514" s="689">
        <v>0</v>
      </c>
      <c r="F514" s="690">
        <v>649543.4</v>
      </c>
      <c r="G514" s="235"/>
      <c r="H514" s="5"/>
      <c r="I514" s="5"/>
      <c r="J514" s="5"/>
      <c r="K514" s="5"/>
      <c r="L514" s="5"/>
      <c r="M514" s="5"/>
    </row>
    <row r="515" spans="1:13">
      <c r="A515" s="691" t="s">
        <v>296</v>
      </c>
      <c r="B515" s="692"/>
      <c r="C515" s="692"/>
      <c r="D515" s="693"/>
      <c r="E515" s="689">
        <v>0</v>
      </c>
      <c r="F515" s="690">
        <v>0</v>
      </c>
      <c r="G515" s="235"/>
      <c r="H515" s="5"/>
      <c r="I515" s="5"/>
      <c r="J515" s="5"/>
      <c r="K515" s="5"/>
      <c r="L515" s="5"/>
      <c r="M515" s="5"/>
    </row>
    <row r="516" spans="1:13">
      <c r="A516" s="686" t="s">
        <v>297</v>
      </c>
      <c r="B516" s="687"/>
      <c r="C516" s="687"/>
      <c r="D516" s="688"/>
      <c r="E516" s="689">
        <v>334687.02</v>
      </c>
      <c r="F516" s="690">
        <v>392791.39</v>
      </c>
      <c r="G516" s="235"/>
      <c r="H516" s="5"/>
      <c r="I516" s="5"/>
      <c r="J516" s="5"/>
      <c r="K516" s="5"/>
      <c r="L516" s="5"/>
      <c r="M516" s="5"/>
    </row>
    <row r="517" spans="1:13" ht="28.5" customHeight="1">
      <c r="A517" s="694" t="s">
        <v>298</v>
      </c>
      <c r="B517" s="695"/>
      <c r="C517" s="695"/>
      <c r="D517" s="696"/>
      <c r="E517" s="689">
        <v>0</v>
      </c>
      <c r="F517" s="690">
        <v>0</v>
      </c>
      <c r="G517" s="235"/>
      <c r="H517" s="5"/>
      <c r="I517" s="5"/>
      <c r="J517" s="5"/>
      <c r="K517" s="5"/>
      <c r="L517" s="5"/>
      <c r="M517" s="5"/>
    </row>
    <row r="518" spans="1:13">
      <c r="A518" s="694" t="s">
        <v>299</v>
      </c>
      <c r="B518" s="695"/>
      <c r="C518" s="695"/>
      <c r="D518" s="696"/>
      <c r="E518" s="689">
        <v>60280</v>
      </c>
      <c r="F518" s="690">
        <v>45320</v>
      </c>
      <c r="G518" s="235"/>
      <c r="H518" s="5"/>
      <c r="I518" s="5"/>
      <c r="J518" s="5"/>
      <c r="K518" s="5"/>
      <c r="L518" s="5"/>
      <c r="M518" s="5"/>
    </row>
    <row r="519" spans="1:13" ht="27" customHeight="1" thickBot="1">
      <c r="A519" s="697" t="s">
        <v>300</v>
      </c>
      <c r="B519" s="698"/>
      <c r="C519" s="698"/>
      <c r="D519" s="699"/>
      <c r="E519" s="700">
        <v>745058.75</v>
      </c>
      <c r="F519" s="701">
        <v>4653.5</v>
      </c>
      <c r="G519" s="235"/>
      <c r="H519" s="5"/>
      <c r="I519" s="5"/>
      <c r="J519" s="5"/>
      <c r="K519" s="5"/>
      <c r="L519" s="5"/>
      <c r="M519" s="5"/>
    </row>
    <row r="520" spans="1:13" ht="33.75" customHeight="1" thickBot="1">
      <c r="A520" s="676" t="s">
        <v>301</v>
      </c>
      <c r="B520" s="677"/>
      <c r="C520" s="677"/>
      <c r="D520" s="678"/>
      <c r="E520" s="702">
        <v>0</v>
      </c>
      <c r="F520" s="703">
        <v>0</v>
      </c>
      <c r="G520" s="704"/>
      <c r="H520" s="5"/>
      <c r="I520" s="5"/>
      <c r="J520" s="5"/>
      <c r="K520" s="5"/>
      <c r="L520" s="5"/>
      <c r="M520" s="5"/>
    </row>
    <row r="521" spans="1:13" ht="15.75" thickBot="1">
      <c r="A521" s="705" t="s">
        <v>302</v>
      </c>
      <c r="B521" s="706"/>
      <c r="C521" s="706"/>
      <c r="D521" s="707"/>
      <c r="E521" s="708">
        <v>0</v>
      </c>
      <c r="F521" s="709">
        <v>0</v>
      </c>
      <c r="G521" s="704"/>
      <c r="H521" s="5"/>
      <c r="I521" s="5"/>
      <c r="J521" s="5"/>
      <c r="K521" s="5"/>
      <c r="L521" s="5"/>
      <c r="M521" s="5"/>
    </row>
    <row r="522" spans="1:13" ht="15.75" thickBot="1">
      <c r="A522" s="705" t="s">
        <v>303</v>
      </c>
      <c r="B522" s="706"/>
      <c r="C522" s="706"/>
      <c r="D522" s="707"/>
      <c r="E522" s="702">
        <v>0</v>
      </c>
      <c r="F522" s="703">
        <v>0</v>
      </c>
      <c r="G522" s="704"/>
      <c r="H522" s="5"/>
      <c r="I522" s="5"/>
      <c r="J522" s="5"/>
      <c r="K522" s="5"/>
      <c r="L522" s="5"/>
      <c r="M522" s="5"/>
    </row>
    <row r="523" spans="1:13" ht="15.75" thickBot="1">
      <c r="A523" s="710" t="s">
        <v>304</v>
      </c>
      <c r="B523" s="711"/>
      <c r="C523" s="711"/>
      <c r="D523" s="712"/>
      <c r="E523" s="702">
        <v>0</v>
      </c>
      <c r="F523" s="703">
        <v>0</v>
      </c>
      <c r="G523" s="704"/>
      <c r="H523" s="5"/>
      <c r="I523" s="5"/>
      <c r="J523" s="5"/>
      <c r="K523" s="5"/>
      <c r="L523" s="5"/>
      <c r="M523" s="5"/>
    </row>
    <row r="524" spans="1:13" ht="15.75" thickBot="1">
      <c r="A524" s="710" t="s">
        <v>305</v>
      </c>
      <c r="B524" s="711"/>
      <c r="C524" s="711"/>
      <c r="D524" s="712"/>
      <c r="E524" s="679">
        <f>E525+E533+E536+E539</f>
        <v>8818785.3000000007</v>
      </c>
      <c r="F524" s="679">
        <f>SUM(F525+F533+F536+F539)</f>
        <v>8231009.0700000003</v>
      </c>
      <c r="G524" s="680"/>
      <c r="H524" s="5"/>
      <c r="I524" s="5"/>
      <c r="J524" s="5"/>
      <c r="K524" s="5"/>
      <c r="L524" s="5"/>
      <c r="M524" s="5"/>
    </row>
    <row r="525" spans="1:13">
      <c r="A525" s="681" t="s">
        <v>306</v>
      </c>
      <c r="B525" s="682"/>
      <c r="C525" s="682"/>
      <c r="D525" s="683"/>
      <c r="E525" s="713">
        <f>SUM(E526:E532)</f>
        <v>8598404.0800000001</v>
      </c>
      <c r="F525" s="713">
        <f>SUM(F526:F532)</f>
        <v>7837005.2999999998</v>
      </c>
      <c r="G525" s="714"/>
      <c r="H525" s="5"/>
      <c r="I525" s="5"/>
      <c r="J525" s="5"/>
      <c r="K525" s="5"/>
      <c r="L525" s="5"/>
      <c r="M525" s="5"/>
    </row>
    <row r="526" spans="1:13">
      <c r="A526" s="715" t="s">
        <v>307</v>
      </c>
      <c r="B526" s="716"/>
      <c r="C526" s="716"/>
      <c r="D526" s="717"/>
      <c r="E526" s="718">
        <v>8139897.2300000004</v>
      </c>
      <c r="F526" s="719">
        <v>7256625.2999999998</v>
      </c>
      <c r="G526" s="720"/>
      <c r="H526" s="5"/>
      <c r="I526" s="5"/>
      <c r="J526" s="5"/>
      <c r="K526" s="5"/>
      <c r="L526" s="5"/>
      <c r="M526" s="5"/>
    </row>
    <row r="527" spans="1:13">
      <c r="A527" s="715" t="s">
        <v>308</v>
      </c>
      <c r="B527" s="716"/>
      <c r="C527" s="716"/>
      <c r="D527" s="717"/>
      <c r="E527" s="718">
        <v>452640</v>
      </c>
      <c r="F527" s="719">
        <v>573539</v>
      </c>
      <c r="G527" s="720"/>
      <c r="H527" s="5"/>
      <c r="I527" s="5"/>
      <c r="J527" s="5"/>
      <c r="K527" s="5"/>
      <c r="L527" s="5"/>
      <c r="M527" s="5"/>
    </row>
    <row r="528" spans="1:13">
      <c r="A528" s="715" t="s">
        <v>309</v>
      </c>
      <c r="B528" s="716"/>
      <c r="C528" s="716"/>
      <c r="D528" s="717"/>
      <c r="E528" s="718">
        <v>0</v>
      </c>
      <c r="F528" s="719">
        <v>0</v>
      </c>
      <c r="G528" s="720"/>
      <c r="H528" s="5"/>
      <c r="I528" s="5"/>
      <c r="J528" s="5"/>
      <c r="K528" s="5"/>
      <c r="L528" s="5"/>
      <c r="M528" s="5"/>
    </row>
    <row r="529" spans="1:13">
      <c r="A529" s="715" t="s">
        <v>310</v>
      </c>
      <c r="B529" s="716"/>
      <c r="C529" s="716"/>
      <c r="D529" s="717"/>
      <c r="E529" s="718">
        <v>5866.85</v>
      </c>
      <c r="F529" s="719">
        <v>6841</v>
      </c>
      <c r="G529" s="720"/>
      <c r="H529" s="5"/>
      <c r="I529" s="5"/>
      <c r="J529" s="5"/>
      <c r="K529" s="5"/>
      <c r="L529" s="5"/>
      <c r="M529" s="5"/>
    </row>
    <row r="530" spans="1:13">
      <c r="A530" s="715" t="s">
        <v>311</v>
      </c>
      <c r="B530" s="716"/>
      <c r="C530" s="716"/>
      <c r="D530" s="717"/>
      <c r="E530" s="718">
        <v>0</v>
      </c>
      <c r="F530" s="719">
        <v>0</v>
      </c>
      <c r="G530" s="720"/>
      <c r="H530" s="5"/>
      <c r="I530" s="5"/>
      <c r="J530" s="5"/>
      <c r="K530" s="5"/>
      <c r="L530" s="5"/>
      <c r="M530" s="5"/>
    </row>
    <row r="531" spans="1:13">
      <c r="A531" s="715" t="s">
        <v>312</v>
      </c>
      <c r="B531" s="716"/>
      <c r="C531" s="716"/>
      <c r="D531" s="717"/>
      <c r="E531" s="718">
        <v>0</v>
      </c>
      <c r="F531" s="719">
        <v>0</v>
      </c>
      <c r="G531" s="720"/>
      <c r="H531" s="5"/>
      <c r="I531" s="5"/>
      <c r="J531" s="5"/>
      <c r="K531" s="5"/>
      <c r="L531" s="5"/>
      <c r="M531" s="5"/>
    </row>
    <row r="532" spans="1:13">
      <c r="A532" s="715" t="s">
        <v>313</v>
      </c>
      <c r="B532" s="716"/>
      <c r="C532" s="716"/>
      <c r="D532" s="717"/>
      <c r="E532" s="718">
        <v>0</v>
      </c>
      <c r="F532" s="719">
        <v>0</v>
      </c>
      <c r="G532" s="720"/>
      <c r="H532" s="5"/>
      <c r="I532" s="5"/>
      <c r="J532" s="5"/>
      <c r="K532" s="5"/>
      <c r="L532" s="5"/>
      <c r="M532" s="5"/>
    </row>
    <row r="533" spans="1:13">
      <c r="A533" s="694" t="s">
        <v>314</v>
      </c>
      <c r="B533" s="695"/>
      <c r="C533" s="695"/>
      <c r="D533" s="696"/>
      <c r="E533" s="721">
        <f>SUM(E534:E535)</f>
        <v>0</v>
      </c>
      <c r="F533" s="721">
        <f>SUM(F534:F535)</f>
        <v>0</v>
      </c>
      <c r="G533" s="714"/>
      <c r="H533" s="5"/>
      <c r="I533" s="5"/>
      <c r="J533" s="5"/>
      <c r="K533" s="5"/>
      <c r="L533" s="5"/>
      <c r="M533" s="5"/>
    </row>
    <row r="534" spans="1:13">
      <c r="A534" s="715" t="s">
        <v>315</v>
      </c>
      <c r="B534" s="716"/>
      <c r="C534" s="716"/>
      <c r="D534" s="717"/>
      <c r="E534" s="718">
        <v>0</v>
      </c>
      <c r="F534" s="719">
        <v>0</v>
      </c>
      <c r="G534" s="720"/>
      <c r="H534" s="5"/>
      <c r="I534" s="5"/>
      <c r="J534" s="5"/>
      <c r="K534" s="5"/>
      <c r="L534" s="5"/>
      <c r="M534" s="5"/>
    </row>
    <row r="535" spans="1:13">
      <c r="A535" s="715" t="s">
        <v>316</v>
      </c>
      <c r="B535" s="716"/>
      <c r="C535" s="716"/>
      <c r="D535" s="717"/>
      <c r="E535" s="718">
        <v>0</v>
      </c>
      <c r="F535" s="719">
        <v>0</v>
      </c>
      <c r="G535" s="720"/>
      <c r="H535" s="5"/>
      <c r="I535" s="5"/>
      <c r="J535" s="5"/>
      <c r="K535" s="5"/>
      <c r="L535" s="5"/>
      <c r="M535" s="5"/>
    </row>
    <row r="536" spans="1:13">
      <c r="A536" s="686" t="s">
        <v>317</v>
      </c>
      <c r="B536" s="687"/>
      <c r="C536" s="687"/>
      <c r="D536" s="688"/>
      <c r="E536" s="721">
        <f>SUM(E537:E538)</f>
        <v>0</v>
      </c>
      <c r="F536" s="721">
        <f>SUM(F537:F538)</f>
        <v>0</v>
      </c>
      <c r="G536" s="714"/>
      <c r="H536" s="5"/>
      <c r="I536" s="5"/>
      <c r="J536" s="5"/>
      <c r="K536" s="5"/>
      <c r="L536" s="5"/>
      <c r="M536" s="5"/>
    </row>
    <row r="537" spans="1:13">
      <c r="A537" s="715" t="s">
        <v>318</v>
      </c>
      <c r="B537" s="716"/>
      <c r="C537" s="716"/>
      <c r="D537" s="717"/>
      <c r="E537" s="718">
        <v>0</v>
      </c>
      <c r="F537" s="719">
        <v>0</v>
      </c>
      <c r="G537" s="720"/>
      <c r="H537" s="5"/>
      <c r="I537" s="5"/>
      <c r="J537" s="5"/>
      <c r="K537" s="5"/>
      <c r="L537" s="5"/>
      <c r="M537" s="5"/>
    </row>
    <row r="538" spans="1:13">
      <c r="A538" s="715" t="s">
        <v>319</v>
      </c>
      <c r="B538" s="716"/>
      <c r="C538" s="716"/>
      <c r="D538" s="717"/>
      <c r="E538" s="718">
        <v>0</v>
      </c>
      <c r="F538" s="719">
        <v>0</v>
      </c>
      <c r="G538" s="720"/>
      <c r="H538" s="5"/>
      <c r="I538" s="5"/>
      <c r="J538" s="5"/>
      <c r="K538" s="5"/>
      <c r="L538" s="5"/>
      <c r="M538" s="5"/>
    </row>
    <row r="539" spans="1:13">
      <c r="A539" s="686" t="s">
        <v>320</v>
      </c>
      <c r="B539" s="687"/>
      <c r="C539" s="687"/>
      <c r="D539" s="688"/>
      <c r="E539" s="721">
        <f>SUM(E540:E553)</f>
        <v>220381.22</v>
      </c>
      <c r="F539" s="721">
        <f>SUM(F540:F553)</f>
        <v>394003.77</v>
      </c>
      <c r="G539" s="714"/>
      <c r="H539" s="5"/>
      <c r="I539" s="5"/>
      <c r="J539" s="5"/>
      <c r="K539" s="5"/>
      <c r="L539" s="5"/>
      <c r="M539" s="5"/>
    </row>
    <row r="540" spans="1:13">
      <c r="A540" s="715" t="s">
        <v>321</v>
      </c>
      <c r="B540" s="716"/>
      <c r="C540" s="716"/>
      <c r="D540" s="717"/>
      <c r="E540" s="689">
        <v>0</v>
      </c>
      <c r="F540" s="690">
        <v>0</v>
      </c>
      <c r="G540" s="235"/>
      <c r="H540" s="5"/>
      <c r="I540" s="5"/>
      <c r="J540" s="5"/>
      <c r="K540" s="5"/>
      <c r="L540" s="5"/>
      <c r="M540" s="5"/>
    </row>
    <row r="541" spans="1:13">
      <c r="A541" s="715" t="s">
        <v>322</v>
      </c>
      <c r="B541" s="716"/>
      <c r="C541" s="716"/>
      <c r="D541" s="717"/>
      <c r="E541" s="689">
        <v>0</v>
      </c>
      <c r="F541" s="690">
        <v>0</v>
      </c>
      <c r="G541" s="235"/>
      <c r="H541" s="5"/>
      <c r="I541" s="5"/>
      <c r="J541" s="5"/>
      <c r="K541" s="5"/>
      <c r="L541" s="5"/>
      <c r="M541" s="5"/>
    </row>
    <row r="542" spans="1:13">
      <c r="A542" s="715" t="s">
        <v>323</v>
      </c>
      <c r="B542" s="716"/>
      <c r="C542" s="716"/>
      <c r="D542" s="717"/>
      <c r="E542" s="722">
        <v>0</v>
      </c>
      <c r="F542" s="723">
        <v>0</v>
      </c>
      <c r="G542" s="235"/>
      <c r="H542" s="5"/>
      <c r="I542" s="5"/>
      <c r="J542" s="5"/>
      <c r="K542" s="5"/>
      <c r="L542" s="5"/>
      <c r="M542" s="5"/>
    </row>
    <row r="543" spans="1:13">
      <c r="A543" s="715" t="s">
        <v>324</v>
      </c>
      <c r="B543" s="716"/>
      <c r="C543" s="716"/>
      <c r="D543" s="717"/>
      <c r="E543" s="689">
        <v>0</v>
      </c>
      <c r="F543" s="690">
        <v>0</v>
      </c>
      <c r="G543" s="235"/>
      <c r="H543" s="5"/>
      <c r="I543" s="5"/>
      <c r="J543" s="5"/>
      <c r="K543" s="5"/>
      <c r="L543" s="5"/>
      <c r="M543" s="5"/>
    </row>
    <row r="544" spans="1:13">
      <c r="A544" s="715" t="s">
        <v>325</v>
      </c>
      <c r="B544" s="716"/>
      <c r="C544" s="716"/>
      <c r="D544" s="717"/>
      <c r="E544" s="689">
        <v>0</v>
      </c>
      <c r="F544" s="690">
        <v>0</v>
      </c>
      <c r="G544" s="235"/>
      <c r="H544" s="5"/>
      <c r="I544" s="5"/>
      <c r="J544" s="5"/>
      <c r="K544" s="5"/>
      <c r="L544" s="5"/>
      <c r="M544" s="5"/>
    </row>
    <row r="545" spans="1:13">
      <c r="A545" s="715" t="s">
        <v>326</v>
      </c>
      <c r="B545" s="716"/>
      <c r="C545" s="716"/>
      <c r="D545" s="717"/>
      <c r="E545" s="689">
        <v>0</v>
      </c>
      <c r="F545" s="690">
        <v>0</v>
      </c>
      <c r="G545" s="235"/>
      <c r="H545" s="5"/>
      <c r="I545" s="5"/>
      <c r="J545" s="5"/>
      <c r="K545" s="5"/>
      <c r="L545" s="5"/>
      <c r="M545" s="5"/>
    </row>
    <row r="546" spans="1:13">
      <c r="A546" s="715" t="s">
        <v>327</v>
      </c>
      <c r="B546" s="716"/>
      <c r="C546" s="716"/>
      <c r="D546" s="717"/>
      <c r="E546" s="689">
        <v>0</v>
      </c>
      <c r="F546" s="690">
        <v>0</v>
      </c>
      <c r="G546" s="235"/>
      <c r="H546" s="5"/>
      <c r="I546" s="5"/>
      <c r="J546" s="5"/>
      <c r="K546" s="5"/>
      <c r="L546" s="5"/>
      <c r="M546" s="5"/>
    </row>
    <row r="547" spans="1:13">
      <c r="A547" s="715" t="s">
        <v>328</v>
      </c>
      <c r="B547" s="716"/>
      <c r="C547" s="716"/>
      <c r="D547" s="717"/>
      <c r="E547" s="689">
        <v>0</v>
      </c>
      <c r="F547" s="690">
        <v>0</v>
      </c>
      <c r="G547" s="235"/>
      <c r="H547" s="5"/>
      <c r="I547" s="5"/>
      <c r="J547" s="5"/>
      <c r="K547" s="5"/>
      <c r="L547" s="5"/>
      <c r="M547" s="5"/>
    </row>
    <row r="548" spans="1:13">
      <c r="A548" s="715" t="s">
        <v>329</v>
      </c>
      <c r="B548" s="716"/>
      <c r="C548" s="716"/>
      <c r="D548" s="717"/>
      <c r="E548" s="689">
        <v>0</v>
      </c>
      <c r="F548" s="690">
        <v>0</v>
      </c>
      <c r="G548" s="235"/>
      <c r="H548" s="5"/>
      <c r="I548" s="5"/>
      <c r="J548" s="5"/>
      <c r="K548" s="5"/>
      <c r="L548" s="5"/>
      <c r="M548" s="5"/>
    </row>
    <row r="549" spans="1:13">
      <c r="A549" s="724" t="s">
        <v>330</v>
      </c>
      <c r="B549" s="725"/>
      <c r="C549" s="725"/>
      <c r="D549" s="726"/>
      <c r="E549" s="689">
        <v>226233.62</v>
      </c>
      <c r="F549" s="690">
        <v>307692.57</v>
      </c>
      <c r="G549" s="235"/>
      <c r="H549" s="5"/>
      <c r="I549" s="5"/>
      <c r="J549" s="5"/>
      <c r="K549" s="5"/>
      <c r="L549" s="5"/>
      <c r="M549" s="5"/>
    </row>
    <row r="550" spans="1:13">
      <c r="A550" s="724" t="s">
        <v>331</v>
      </c>
      <c r="B550" s="725"/>
      <c r="C550" s="725"/>
      <c r="D550" s="726"/>
      <c r="E550" s="689">
        <v>0</v>
      </c>
      <c r="F550" s="690">
        <v>0</v>
      </c>
      <c r="G550" s="235"/>
      <c r="H550" s="5"/>
      <c r="I550" s="5"/>
      <c r="J550" s="5"/>
      <c r="K550" s="5"/>
      <c r="L550" s="5"/>
      <c r="M550" s="5"/>
    </row>
    <row r="551" spans="1:13">
      <c r="A551" s="724" t="s">
        <v>332</v>
      </c>
      <c r="B551" s="725"/>
      <c r="C551" s="725"/>
      <c r="D551" s="726"/>
      <c r="E551" s="689">
        <v>0</v>
      </c>
      <c r="F551" s="690">
        <v>0</v>
      </c>
      <c r="G551" s="235"/>
      <c r="H551" s="5"/>
      <c r="I551" s="5"/>
      <c r="J551" s="5"/>
      <c r="K551" s="5"/>
      <c r="L551" s="5"/>
      <c r="M551" s="5"/>
    </row>
    <row r="552" spans="1:13">
      <c r="A552" s="727" t="s">
        <v>333</v>
      </c>
      <c r="B552" s="728"/>
      <c r="C552" s="728"/>
      <c r="D552" s="729"/>
      <c r="E552" s="689">
        <v>0</v>
      </c>
      <c r="F552" s="690">
        <v>0</v>
      </c>
      <c r="G552" s="235"/>
      <c r="H552" s="5"/>
      <c r="I552" s="5"/>
      <c r="J552" s="5"/>
      <c r="K552" s="5"/>
      <c r="L552" s="5"/>
      <c r="M552" s="5"/>
    </row>
    <row r="553" spans="1:13" ht="24.75" customHeight="1" thickBot="1">
      <c r="A553" s="730" t="s">
        <v>334</v>
      </c>
      <c r="B553" s="731"/>
      <c r="C553" s="731"/>
      <c r="D553" s="732"/>
      <c r="E553" s="689">
        <v>-5852.4</v>
      </c>
      <c r="F553" s="690">
        <v>86311.2</v>
      </c>
      <c r="G553" s="235"/>
      <c r="H553" s="5"/>
      <c r="I553" s="5"/>
      <c r="J553" s="5"/>
      <c r="K553" s="5"/>
      <c r="L553" s="5"/>
      <c r="M553" s="5"/>
    </row>
    <row r="554" spans="1:13" ht="15.75" thickBot="1">
      <c r="A554" s="733" t="s">
        <v>335</v>
      </c>
      <c r="B554" s="734"/>
      <c r="C554" s="734"/>
      <c r="D554" s="735"/>
      <c r="E554" s="736">
        <f>SUM(E511+E520+E521+E522+E523+E524)</f>
        <v>16605971.24</v>
      </c>
      <c r="F554" s="736">
        <f>SUM(F511+F520+F521+F522+F523+F524)</f>
        <v>12688156.77</v>
      </c>
      <c r="G554" s="680"/>
      <c r="H554" s="5"/>
      <c r="I554" s="5"/>
      <c r="J554" s="5"/>
      <c r="K554" s="5"/>
      <c r="L554" s="5"/>
      <c r="M554" s="5"/>
    </row>
    <row r="555" spans="1:1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</row>
    <row r="556" spans="1:13">
      <c r="A556" s="4" t="s">
        <v>336</v>
      </c>
      <c r="B556" s="132"/>
      <c r="C556" s="132"/>
      <c r="D556" s="132"/>
      <c r="E556" s="5"/>
      <c r="F556" s="5"/>
      <c r="G556" s="5"/>
      <c r="H556" s="5"/>
      <c r="I556" s="5"/>
      <c r="J556" s="5"/>
      <c r="K556" s="5"/>
      <c r="L556" s="5"/>
      <c r="M556" s="5"/>
    </row>
    <row r="557" spans="1:13" ht="15.75" thickBot="1">
      <c r="A557" s="635"/>
      <c r="B557" s="635"/>
      <c r="C557" s="320"/>
      <c r="D557" s="5"/>
      <c r="E557" s="5"/>
      <c r="F557" s="5"/>
      <c r="G557" s="5"/>
      <c r="H557" s="5"/>
      <c r="I557" s="5"/>
      <c r="J557" s="5"/>
      <c r="K557" s="5"/>
      <c r="L557" s="5"/>
      <c r="M557" s="5"/>
    </row>
    <row r="558" spans="1:13" ht="15.75">
      <c r="A558" s="737" t="s">
        <v>337</v>
      </c>
      <c r="B558" s="738"/>
      <c r="C558" s="739" t="s">
        <v>281</v>
      </c>
      <c r="D558" s="739" t="s">
        <v>282</v>
      </c>
      <c r="E558" s="5"/>
      <c r="F558" s="5"/>
      <c r="G558" s="5"/>
      <c r="H558" s="5"/>
      <c r="I558" s="5"/>
      <c r="J558" s="5"/>
      <c r="K558" s="5"/>
      <c r="L558" s="5"/>
      <c r="M558" s="5"/>
    </row>
    <row r="559" spans="1:13" ht="15.75" thickBot="1">
      <c r="A559" s="740"/>
      <c r="B559" s="741"/>
      <c r="C559" s="742"/>
      <c r="D559" s="743"/>
      <c r="E559" s="5"/>
      <c r="F559" s="5"/>
      <c r="G559" s="5"/>
      <c r="H559" s="5"/>
      <c r="I559" s="5"/>
      <c r="J559" s="5"/>
      <c r="K559" s="5"/>
      <c r="L559" s="5"/>
      <c r="M559" s="5"/>
    </row>
    <row r="560" spans="1:13">
      <c r="A560" s="744" t="s">
        <v>338</v>
      </c>
      <c r="B560" s="745"/>
      <c r="C560" s="649">
        <v>3318571.05</v>
      </c>
      <c r="D560" s="650">
        <v>6020003.21</v>
      </c>
      <c r="E560" s="5"/>
      <c r="F560" s="5"/>
      <c r="G560" s="5"/>
      <c r="H560" s="5"/>
      <c r="I560" s="5"/>
      <c r="J560" s="5"/>
      <c r="K560" s="5"/>
      <c r="L560" s="5"/>
      <c r="M560" s="5"/>
    </row>
    <row r="561" spans="1:13">
      <c r="A561" s="443" t="s">
        <v>339</v>
      </c>
      <c r="B561" s="444"/>
      <c r="C561" s="644">
        <v>0</v>
      </c>
      <c r="D561" s="645">
        <v>0</v>
      </c>
      <c r="E561" s="5"/>
      <c r="F561" s="5"/>
      <c r="G561" s="5"/>
      <c r="H561" s="5"/>
      <c r="I561" s="5"/>
      <c r="J561" s="5"/>
      <c r="K561" s="5"/>
      <c r="L561" s="5"/>
      <c r="M561" s="5"/>
    </row>
    <row r="562" spans="1:13">
      <c r="A562" s="449" t="s">
        <v>340</v>
      </c>
      <c r="B562" s="450"/>
      <c r="C562" s="644">
        <v>3996871.02</v>
      </c>
      <c r="D562" s="645">
        <v>5134782.26</v>
      </c>
      <c r="E562" s="5"/>
      <c r="F562" s="5"/>
      <c r="G562" s="5"/>
      <c r="H562" s="5"/>
      <c r="I562" s="5"/>
      <c r="J562" s="5"/>
      <c r="K562" s="5"/>
      <c r="L562" s="5"/>
      <c r="M562" s="5"/>
    </row>
    <row r="563" spans="1:13" ht="24.75" customHeight="1">
      <c r="A563" s="746" t="s">
        <v>341</v>
      </c>
      <c r="B563" s="747"/>
      <c r="C563" s="644">
        <v>0</v>
      </c>
      <c r="D563" s="645">
        <v>0</v>
      </c>
      <c r="E563" s="5"/>
      <c r="F563" s="5"/>
      <c r="G563" s="5"/>
      <c r="H563" s="5"/>
      <c r="I563" s="5"/>
      <c r="J563" s="5"/>
      <c r="K563" s="5"/>
      <c r="L563" s="5"/>
      <c r="M563" s="5"/>
    </row>
    <row r="564" spans="1:13" ht="47.25" customHeight="1">
      <c r="A564" s="447" t="s">
        <v>342</v>
      </c>
      <c r="B564" s="448"/>
      <c r="C564" s="644">
        <v>0</v>
      </c>
      <c r="D564" s="645">
        <v>0</v>
      </c>
      <c r="E564" s="5"/>
      <c r="F564" s="5"/>
      <c r="G564" s="5"/>
      <c r="H564" s="5"/>
      <c r="I564" s="5"/>
      <c r="J564" s="5"/>
      <c r="K564" s="5"/>
      <c r="L564" s="5"/>
      <c r="M564" s="5"/>
    </row>
    <row r="565" spans="1:13" ht="38.25" customHeight="1">
      <c r="A565" s="447" t="s">
        <v>343</v>
      </c>
      <c r="B565" s="448"/>
      <c r="C565" s="644">
        <v>16260.43</v>
      </c>
      <c r="D565" s="645">
        <v>1793.63</v>
      </c>
      <c r="E565" s="5"/>
      <c r="F565" s="5"/>
      <c r="G565" s="5"/>
      <c r="H565" s="5"/>
      <c r="I565" s="5"/>
      <c r="J565" s="5"/>
      <c r="K565" s="5"/>
      <c r="L565" s="5"/>
      <c r="M565" s="5"/>
    </row>
    <row r="566" spans="1:13" ht="31.5" customHeight="1">
      <c r="A566" s="447" t="s">
        <v>344</v>
      </c>
      <c r="B566" s="448"/>
      <c r="C566" s="644">
        <v>0</v>
      </c>
      <c r="D566" s="645">
        <v>0</v>
      </c>
      <c r="E566" s="5"/>
      <c r="F566" s="5"/>
      <c r="G566" s="5"/>
      <c r="H566" s="5"/>
      <c r="I566" s="5"/>
      <c r="J566" s="5"/>
      <c r="K566" s="5"/>
      <c r="L566" s="5"/>
      <c r="M566" s="5"/>
    </row>
    <row r="567" spans="1:13" ht="38.25" customHeight="1">
      <c r="A567" s="560" t="s">
        <v>345</v>
      </c>
      <c r="B567" s="561"/>
      <c r="C567" s="644">
        <v>52671.47</v>
      </c>
      <c r="D567" s="645">
        <v>37584.400000000001</v>
      </c>
      <c r="E567" s="5"/>
      <c r="F567" s="5"/>
      <c r="G567" s="5"/>
      <c r="H567" s="5"/>
      <c r="I567" s="5"/>
      <c r="J567" s="5"/>
      <c r="K567" s="5"/>
      <c r="L567" s="5"/>
      <c r="M567" s="5"/>
    </row>
    <row r="568" spans="1:13" ht="40.5" customHeight="1">
      <c r="A568" s="746" t="s">
        <v>346</v>
      </c>
      <c r="B568" s="747"/>
      <c r="C568" s="748">
        <v>169924.34</v>
      </c>
      <c r="D568" s="645">
        <v>175890.13</v>
      </c>
      <c r="E568" s="5"/>
      <c r="F568" s="5"/>
      <c r="G568" s="5"/>
      <c r="H568" s="5"/>
      <c r="I568" s="5"/>
      <c r="J568" s="5"/>
      <c r="K568" s="5"/>
      <c r="L568" s="5"/>
      <c r="M568" s="5"/>
    </row>
    <row r="569" spans="1:13" ht="15.75" thickBot="1">
      <c r="A569" s="749" t="s">
        <v>15</v>
      </c>
      <c r="B569" s="750"/>
      <c r="C569" s="751">
        <v>2400</v>
      </c>
      <c r="D569" s="752">
        <v>6636</v>
      </c>
      <c r="E569" s="5"/>
      <c r="F569" s="5"/>
      <c r="G569" s="5"/>
      <c r="H569" s="5"/>
      <c r="I569" s="5"/>
      <c r="J569" s="5"/>
      <c r="K569" s="5"/>
      <c r="L569" s="5"/>
      <c r="M569" s="5"/>
    </row>
    <row r="570" spans="1:13" ht="16.5" thickBot="1">
      <c r="A570" s="753" t="s">
        <v>88</v>
      </c>
      <c r="B570" s="754"/>
      <c r="C570" s="755">
        <f>SUM(C560:C569)</f>
        <v>7556698.3099999996</v>
      </c>
      <c r="D570" s="755">
        <f>SUM(D560:D569)</f>
        <v>11376689.630000001</v>
      </c>
      <c r="E570" s="5"/>
      <c r="F570" s="5"/>
      <c r="G570" s="5"/>
      <c r="H570" s="5"/>
      <c r="I570" s="5"/>
      <c r="J570" s="5"/>
      <c r="K570" s="5"/>
      <c r="L570" s="5"/>
      <c r="M570" s="5"/>
    </row>
    <row r="571" spans="1:1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spans="1:1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spans="1:13">
      <c r="A573" s="281" t="s">
        <v>347</v>
      </c>
      <c r="B573" s="281"/>
      <c r="C573" s="281"/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spans="1:13" ht="15.75" thickBot="1">
      <c r="A574" s="635"/>
      <c r="B574" s="635"/>
      <c r="C574" s="635"/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spans="1:13" ht="51.75" thickBot="1">
      <c r="A575" s="756" t="s">
        <v>348</v>
      </c>
      <c r="B575" s="757"/>
      <c r="C575" s="757"/>
      <c r="D575" s="758"/>
      <c r="E575" s="638" t="s">
        <v>281</v>
      </c>
      <c r="F575" s="324" t="s">
        <v>282</v>
      </c>
      <c r="G575" s="5"/>
      <c r="H575" s="5"/>
      <c r="I575" s="5"/>
      <c r="J575" s="5"/>
      <c r="K575" s="5"/>
      <c r="L575" s="5"/>
      <c r="M575" s="5"/>
    </row>
    <row r="576" spans="1:13" ht="15.75" thickBot="1">
      <c r="A576" s="415" t="s">
        <v>349</v>
      </c>
      <c r="B576" s="759"/>
      <c r="C576" s="759"/>
      <c r="D576" s="760"/>
      <c r="E576" s="761">
        <f>E577+E578+E579</f>
        <v>355613.63</v>
      </c>
      <c r="F576" s="761">
        <f>F577+F578+F579</f>
        <v>1005486.12</v>
      </c>
      <c r="G576" s="5"/>
      <c r="H576" s="5"/>
      <c r="I576" s="5"/>
      <c r="J576" s="5"/>
      <c r="K576" s="5"/>
      <c r="L576" s="5"/>
      <c r="M576" s="5"/>
    </row>
    <row r="577" spans="1:13">
      <c r="A577" s="762" t="s">
        <v>350</v>
      </c>
      <c r="B577" s="763"/>
      <c r="C577" s="763"/>
      <c r="D577" s="764"/>
      <c r="E577" s="765">
        <v>270000</v>
      </c>
      <c r="F577" s="766">
        <v>777194.5</v>
      </c>
      <c r="G577" s="5"/>
      <c r="H577" s="5"/>
      <c r="I577" s="5"/>
      <c r="J577" s="5"/>
      <c r="K577" s="5"/>
      <c r="L577" s="5"/>
      <c r="M577" s="5"/>
    </row>
    <row r="578" spans="1:13">
      <c r="A578" s="767" t="s">
        <v>351</v>
      </c>
      <c r="B578" s="768"/>
      <c r="C578" s="768"/>
      <c r="D578" s="769"/>
      <c r="E578" s="770">
        <v>25000</v>
      </c>
      <c r="F578" s="771">
        <v>160000</v>
      </c>
      <c r="G578" s="5"/>
      <c r="H578" s="5"/>
      <c r="I578" s="5"/>
      <c r="J578" s="5"/>
      <c r="K578" s="5"/>
      <c r="L578" s="5"/>
      <c r="M578" s="5"/>
    </row>
    <row r="579" spans="1:13" ht="15.75" thickBot="1">
      <c r="A579" s="772" t="s">
        <v>352</v>
      </c>
      <c r="B579" s="773"/>
      <c r="C579" s="773"/>
      <c r="D579" s="774"/>
      <c r="E579" s="775">
        <v>60613.63</v>
      </c>
      <c r="F579" s="776">
        <v>68291.62</v>
      </c>
      <c r="G579" s="5"/>
      <c r="H579" s="5"/>
      <c r="I579" s="5"/>
      <c r="J579" s="5"/>
      <c r="K579" s="5"/>
      <c r="L579" s="5"/>
      <c r="M579" s="5"/>
    </row>
    <row r="580" spans="1:13" ht="15.75" thickBot="1">
      <c r="A580" s="777" t="s">
        <v>353</v>
      </c>
      <c r="B580" s="778"/>
      <c r="C580" s="778"/>
      <c r="D580" s="779"/>
      <c r="E580" s="761">
        <v>0</v>
      </c>
      <c r="F580" s="780">
        <v>2074.73</v>
      </c>
      <c r="G580" s="5"/>
      <c r="H580" s="5"/>
      <c r="I580" s="5"/>
      <c r="J580" s="5"/>
      <c r="K580" s="5"/>
      <c r="L580" s="5"/>
      <c r="M580" s="5"/>
    </row>
    <row r="581" spans="1:13" ht="15.75" thickBot="1">
      <c r="A581" s="781" t="s">
        <v>354</v>
      </c>
      <c r="B581" s="782"/>
      <c r="C581" s="782"/>
      <c r="D581" s="783"/>
      <c r="E581" s="784">
        <f>SUM(E582:E591)</f>
        <v>292968.04000000004</v>
      </c>
      <c r="F581" s="784">
        <f>SUM(F582:F591)</f>
        <v>5027040.09</v>
      </c>
      <c r="G581" s="5"/>
      <c r="H581" s="5"/>
      <c r="I581" s="5"/>
      <c r="J581" s="5"/>
      <c r="K581" s="5"/>
      <c r="L581" s="5"/>
      <c r="M581" s="5"/>
    </row>
    <row r="582" spans="1:13">
      <c r="A582" s="785" t="s">
        <v>355</v>
      </c>
      <c r="B582" s="786"/>
      <c r="C582" s="786"/>
      <c r="D582" s="787"/>
      <c r="E582" s="788">
        <v>0</v>
      </c>
      <c r="F582" s="788">
        <v>0</v>
      </c>
      <c r="G582" s="5"/>
      <c r="H582" s="5"/>
      <c r="I582" s="5"/>
      <c r="J582" s="5"/>
      <c r="K582" s="5"/>
      <c r="L582" s="5"/>
      <c r="M582" s="5"/>
    </row>
    <row r="583" spans="1:13">
      <c r="A583" s="789" t="s">
        <v>356</v>
      </c>
      <c r="B583" s="790"/>
      <c r="C583" s="790"/>
      <c r="D583" s="791"/>
      <c r="E583" s="792">
        <v>0</v>
      </c>
      <c r="F583" s="792">
        <v>0</v>
      </c>
      <c r="G583" s="5"/>
      <c r="H583" s="5"/>
      <c r="I583" s="5"/>
      <c r="J583" s="5"/>
      <c r="K583" s="5"/>
      <c r="L583" s="5"/>
      <c r="M583" s="5"/>
    </row>
    <row r="584" spans="1:13">
      <c r="A584" s="789" t="s">
        <v>357</v>
      </c>
      <c r="B584" s="790"/>
      <c r="C584" s="790"/>
      <c r="D584" s="791"/>
      <c r="E584" s="770">
        <v>8787</v>
      </c>
      <c r="F584" s="770">
        <v>278228.34999999998</v>
      </c>
      <c r="G584" s="5"/>
      <c r="H584" s="5"/>
      <c r="I584" s="5"/>
      <c r="J584" s="5"/>
      <c r="K584" s="5"/>
      <c r="L584" s="5"/>
      <c r="M584" s="5"/>
    </row>
    <row r="585" spans="1:13">
      <c r="A585" s="789" t="s">
        <v>358</v>
      </c>
      <c r="B585" s="790"/>
      <c r="C585" s="790"/>
      <c r="D585" s="791"/>
      <c r="E585" s="770">
        <v>0</v>
      </c>
      <c r="F585" s="771">
        <v>0</v>
      </c>
      <c r="G585" s="5"/>
      <c r="H585" s="5"/>
      <c r="I585" s="5"/>
      <c r="J585" s="5"/>
      <c r="K585" s="5"/>
      <c r="L585" s="5"/>
      <c r="M585" s="5"/>
    </row>
    <row r="586" spans="1:13">
      <c r="A586" s="789" t="s">
        <v>359</v>
      </c>
      <c r="B586" s="790"/>
      <c r="C586" s="790"/>
      <c r="D586" s="791"/>
      <c r="E586" s="770">
        <v>0</v>
      </c>
      <c r="F586" s="771">
        <v>0</v>
      </c>
      <c r="G586" s="5"/>
      <c r="H586" s="5"/>
      <c r="I586" s="5"/>
      <c r="J586" s="5"/>
      <c r="K586" s="5"/>
      <c r="L586" s="5"/>
      <c r="M586" s="5"/>
    </row>
    <row r="587" spans="1:13">
      <c r="A587" s="789" t="s">
        <v>360</v>
      </c>
      <c r="B587" s="790"/>
      <c r="C587" s="790"/>
      <c r="D587" s="791"/>
      <c r="E587" s="793">
        <v>0</v>
      </c>
      <c r="F587" s="794">
        <v>4404325.42</v>
      </c>
      <c r="G587" s="5"/>
      <c r="H587" s="5"/>
      <c r="I587" s="5"/>
      <c r="J587" s="5"/>
      <c r="K587" s="5"/>
      <c r="L587" s="5"/>
      <c r="M587" s="5"/>
    </row>
    <row r="588" spans="1:13" ht="18" customHeight="1">
      <c r="A588" s="789" t="s">
        <v>361</v>
      </c>
      <c r="B588" s="790"/>
      <c r="C588" s="790"/>
      <c r="D588" s="791"/>
      <c r="E588" s="793">
        <v>72825</v>
      </c>
      <c r="F588" s="794">
        <v>142624.91</v>
      </c>
      <c r="G588" s="5"/>
      <c r="H588" s="5"/>
      <c r="I588" s="5"/>
      <c r="J588" s="5"/>
      <c r="K588" s="5"/>
      <c r="L588" s="5"/>
      <c r="M588" s="5"/>
    </row>
    <row r="589" spans="1:13" ht="35.25" customHeight="1">
      <c r="A589" s="767" t="s">
        <v>362</v>
      </c>
      <c r="B589" s="768"/>
      <c r="C589" s="768"/>
      <c r="D589" s="769"/>
      <c r="E589" s="770">
        <v>0</v>
      </c>
      <c r="F589" s="771">
        <v>0</v>
      </c>
      <c r="G589" s="5"/>
      <c r="H589" s="5"/>
      <c r="I589" s="5"/>
      <c r="J589" s="5"/>
      <c r="K589" s="5"/>
      <c r="L589" s="5"/>
      <c r="M589" s="5"/>
    </row>
    <row r="590" spans="1:13" ht="76.5" customHeight="1">
      <c r="A590" s="767" t="s">
        <v>363</v>
      </c>
      <c r="B590" s="768"/>
      <c r="C590" s="768"/>
      <c r="D590" s="769"/>
      <c r="E590" s="793">
        <v>0</v>
      </c>
      <c r="F590" s="794">
        <v>0</v>
      </c>
      <c r="G590" s="5"/>
      <c r="H590" s="5"/>
      <c r="I590" s="5"/>
      <c r="J590" s="5"/>
      <c r="K590" s="5"/>
      <c r="L590" s="5"/>
      <c r="M590" s="5"/>
    </row>
    <row r="591" spans="1:13" ht="92.25" customHeight="1" thickBot="1">
      <c r="A591" s="772" t="s">
        <v>364</v>
      </c>
      <c r="B591" s="773"/>
      <c r="C591" s="773"/>
      <c r="D591" s="774"/>
      <c r="E591" s="793">
        <v>211356.04</v>
      </c>
      <c r="F591" s="794">
        <v>201861.41</v>
      </c>
      <c r="G591" s="5"/>
      <c r="H591" s="5"/>
      <c r="I591" s="5"/>
      <c r="J591" s="5"/>
      <c r="K591" s="5"/>
      <c r="L591" s="5"/>
      <c r="M591" s="5"/>
    </row>
    <row r="592" spans="1:13" ht="15.75" thickBot="1">
      <c r="A592" s="795" t="s">
        <v>88</v>
      </c>
      <c r="B592" s="796"/>
      <c r="C592" s="796"/>
      <c r="D592" s="797"/>
      <c r="E592" s="410">
        <f>SUM(E576+E580+E581)</f>
        <v>648581.67000000004</v>
      </c>
      <c r="F592" s="410">
        <f>SUM(F576+F580+F581)</f>
        <v>6034600.9399999995</v>
      </c>
      <c r="G592" s="5"/>
      <c r="H592" s="5"/>
      <c r="I592" s="5"/>
      <c r="J592" s="5"/>
      <c r="K592" s="5"/>
      <c r="L592" s="5"/>
      <c r="M592" s="5"/>
    </row>
    <row r="593" spans="1:1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spans="1:1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spans="1:13">
      <c r="A595" s="4" t="s">
        <v>365</v>
      </c>
      <c r="B595" s="132"/>
      <c r="C595" s="132"/>
      <c r="D595" s="132"/>
      <c r="E595" s="5"/>
      <c r="F595" s="5"/>
      <c r="G595" s="5"/>
      <c r="H595" s="5"/>
      <c r="I595" s="5"/>
      <c r="J595" s="5"/>
      <c r="K595" s="5"/>
      <c r="L595" s="5"/>
      <c r="M595" s="5"/>
    </row>
    <row r="596" spans="1:13" ht="15.75" thickBot="1">
      <c r="A596" s="635"/>
      <c r="B596" s="635"/>
      <c r="C596" s="320"/>
      <c r="D596" s="320"/>
      <c r="E596" s="5"/>
      <c r="F596" s="5"/>
      <c r="G596" s="5"/>
      <c r="H596" s="5"/>
      <c r="I596" s="5"/>
      <c r="J596" s="5"/>
      <c r="K596" s="5"/>
      <c r="L596" s="5"/>
      <c r="M596" s="5"/>
    </row>
    <row r="597" spans="1:13" ht="51.75" thickBot="1">
      <c r="A597" s="241" t="s">
        <v>366</v>
      </c>
      <c r="B597" s="242"/>
      <c r="C597" s="242"/>
      <c r="D597" s="243"/>
      <c r="E597" s="638" t="s">
        <v>281</v>
      </c>
      <c r="F597" s="324" t="s">
        <v>282</v>
      </c>
      <c r="G597" s="5"/>
      <c r="H597" s="5"/>
      <c r="I597" s="5"/>
      <c r="J597" s="5"/>
      <c r="K597" s="5"/>
      <c r="L597" s="5"/>
      <c r="M597" s="5"/>
    </row>
    <row r="598" spans="1:13" ht="40.5" customHeight="1" thickBot="1">
      <c r="A598" s="798" t="s">
        <v>367</v>
      </c>
      <c r="B598" s="799"/>
      <c r="C598" s="799"/>
      <c r="D598" s="800"/>
      <c r="E598" s="801">
        <v>0</v>
      </c>
      <c r="F598" s="801">
        <v>0</v>
      </c>
      <c r="G598" s="5"/>
      <c r="H598" s="5"/>
      <c r="I598" s="5"/>
      <c r="J598" s="5"/>
      <c r="K598" s="5"/>
      <c r="L598" s="5"/>
      <c r="M598" s="5"/>
    </row>
    <row r="599" spans="1:13" ht="15.75" thickBot="1">
      <c r="A599" s="415" t="s">
        <v>368</v>
      </c>
      <c r="B599" s="759"/>
      <c r="C599" s="759"/>
      <c r="D599" s="760"/>
      <c r="E599" s="640">
        <f>SUM(E600+E601+E606)</f>
        <v>1869818.95</v>
      </c>
      <c r="F599" s="640">
        <f>SUM(F600+F601+F606)</f>
        <v>4334321.7699999996</v>
      </c>
      <c r="G599" s="5"/>
      <c r="H599" s="5"/>
      <c r="I599" s="5"/>
      <c r="J599" s="5"/>
      <c r="K599" s="5"/>
      <c r="L599" s="5"/>
      <c r="M599" s="5"/>
    </row>
    <row r="600" spans="1:13">
      <c r="A600" s="802" t="s">
        <v>369</v>
      </c>
      <c r="B600" s="803"/>
      <c r="C600" s="803"/>
      <c r="D600" s="804"/>
      <c r="E600" s="466">
        <v>122195.94</v>
      </c>
      <c r="F600" s="466">
        <v>0</v>
      </c>
      <c r="G600" s="5"/>
      <c r="H600" s="5"/>
      <c r="I600" s="5"/>
      <c r="J600" s="5"/>
      <c r="K600" s="5"/>
      <c r="L600" s="5"/>
      <c r="M600" s="5"/>
    </row>
    <row r="601" spans="1:13">
      <c r="A601" s="299" t="s">
        <v>370</v>
      </c>
      <c r="B601" s="805"/>
      <c r="C601" s="805"/>
      <c r="D601" s="806"/>
      <c r="E601" s="807">
        <f>SUM(E602:E605)</f>
        <v>1689783.84</v>
      </c>
      <c r="F601" s="807">
        <f>SUM(F603:F605)</f>
        <v>4123098.13</v>
      </c>
      <c r="G601" s="5"/>
      <c r="H601" s="5"/>
      <c r="I601" s="5"/>
      <c r="J601" s="5"/>
      <c r="K601" s="5"/>
      <c r="L601" s="5"/>
      <c r="M601" s="5"/>
    </row>
    <row r="602" spans="1:13" ht="27.75" customHeight="1">
      <c r="A602" s="311" t="s">
        <v>371</v>
      </c>
      <c r="B602" s="808"/>
      <c r="C602" s="808"/>
      <c r="D602" s="471"/>
      <c r="E602" s="809">
        <v>1689783.84</v>
      </c>
      <c r="F602" s="809">
        <v>0</v>
      </c>
      <c r="G602" s="5"/>
      <c r="H602" s="5"/>
      <c r="I602" s="5"/>
      <c r="J602" s="5"/>
      <c r="K602" s="5"/>
      <c r="L602" s="5"/>
      <c r="M602" s="5"/>
    </row>
    <row r="603" spans="1:13">
      <c r="A603" s="311" t="s">
        <v>372</v>
      </c>
      <c r="B603" s="808"/>
      <c r="C603" s="808"/>
      <c r="D603" s="471"/>
      <c r="E603" s="809">
        <v>0</v>
      </c>
      <c r="F603" s="809">
        <v>0</v>
      </c>
      <c r="G603" s="5"/>
      <c r="H603" s="5"/>
      <c r="I603" s="5"/>
      <c r="J603" s="5"/>
      <c r="K603" s="5"/>
      <c r="L603" s="5"/>
      <c r="M603" s="5"/>
    </row>
    <row r="604" spans="1:13">
      <c r="A604" s="311" t="s">
        <v>373</v>
      </c>
      <c r="B604" s="808"/>
      <c r="C604" s="808"/>
      <c r="D604" s="471"/>
      <c r="E604" s="644">
        <v>0</v>
      </c>
      <c r="F604" s="644">
        <v>3768832.91</v>
      </c>
      <c r="G604" s="5"/>
      <c r="H604" s="5"/>
      <c r="I604" s="5"/>
      <c r="J604" s="5"/>
      <c r="K604" s="5"/>
      <c r="L604" s="5"/>
      <c r="M604" s="5"/>
    </row>
    <row r="605" spans="1:13">
      <c r="A605" s="311" t="s">
        <v>374</v>
      </c>
      <c r="B605" s="808"/>
      <c r="C605" s="808"/>
      <c r="D605" s="471"/>
      <c r="E605" s="644">
        <v>0</v>
      </c>
      <c r="F605" s="644">
        <v>354265.22</v>
      </c>
      <c r="G605" s="5"/>
      <c r="H605" s="5"/>
      <c r="I605" s="5"/>
      <c r="J605" s="5"/>
      <c r="K605" s="5"/>
      <c r="L605" s="5"/>
      <c r="M605" s="5"/>
    </row>
    <row r="606" spans="1:13">
      <c r="A606" s="472" t="s">
        <v>375</v>
      </c>
      <c r="B606" s="810"/>
      <c r="C606" s="810"/>
      <c r="D606" s="473"/>
      <c r="E606" s="807">
        <f>SUM(E607:E611)</f>
        <v>57839.17</v>
      </c>
      <c r="F606" s="807">
        <f>SUM(F607:F611)</f>
        <v>211223.64</v>
      </c>
      <c r="G606" s="5"/>
      <c r="H606" s="5"/>
      <c r="I606" s="5"/>
      <c r="J606" s="5"/>
      <c r="K606" s="5"/>
      <c r="L606" s="5"/>
      <c r="M606" s="5"/>
    </row>
    <row r="607" spans="1:13">
      <c r="A607" s="311" t="s">
        <v>376</v>
      </c>
      <c r="B607" s="808"/>
      <c r="C607" s="808"/>
      <c r="D607" s="471"/>
      <c r="E607" s="644">
        <v>0</v>
      </c>
      <c r="F607" s="644">
        <v>0</v>
      </c>
      <c r="G607" s="5"/>
      <c r="H607" s="5"/>
      <c r="I607" s="5"/>
      <c r="J607" s="5"/>
      <c r="K607" s="5"/>
      <c r="L607" s="5"/>
      <c r="M607" s="5"/>
    </row>
    <row r="608" spans="1:13">
      <c r="A608" s="311" t="s">
        <v>377</v>
      </c>
      <c r="B608" s="808"/>
      <c r="C608" s="808"/>
      <c r="D608" s="471"/>
      <c r="E608" s="644">
        <v>8685</v>
      </c>
      <c r="F608" s="644">
        <v>176311.42</v>
      </c>
      <c r="G608" s="5"/>
      <c r="H608" s="5"/>
      <c r="I608" s="5"/>
      <c r="J608" s="5"/>
      <c r="K608" s="5"/>
      <c r="L608" s="5"/>
      <c r="M608" s="5"/>
    </row>
    <row r="609" spans="1:13">
      <c r="A609" s="811" t="s">
        <v>378</v>
      </c>
      <c r="B609" s="812"/>
      <c r="C609" s="812"/>
      <c r="D609" s="813"/>
      <c r="E609" s="644">
        <v>0</v>
      </c>
      <c r="F609" s="644">
        <v>0</v>
      </c>
      <c r="G609" s="5"/>
      <c r="H609" s="5"/>
      <c r="I609" s="5"/>
      <c r="J609" s="5"/>
      <c r="K609" s="5"/>
      <c r="L609" s="5"/>
      <c r="M609" s="5"/>
    </row>
    <row r="610" spans="1:13">
      <c r="A610" s="811" t="s">
        <v>379</v>
      </c>
      <c r="B610" s="812"/>
      <c r="C610" s="812"/>
      <c r="D610" s="813"/>
      <c r="E610" s="644">
        <v>0</v>
      </c>
      <c r="F610" s="644">
        <v>0</v>
      </c>
      <c r="G610" s="5"/>
      <c r="H610" s="5"/>
      <c r="I610" s="5"/>
      <c r="J610" s="5"/>
      <c r="K610" s="5"/>
      <c r="L610" s="5"/>
      <c r="M610" s="5"/>
    </row>
    <row r="611" spans="1:13" ht="39.75" customHeight="1" thickBot="1">
      <c r="A611" s="814" t="s">
        <v>380</v>
      </c>
      <c r="B611" s="815"/>
      <c r="C611" s="815"/>
      <c r="D611" s="816"/>
      <c r="E611" s="647">
        <v>49154.17</v>
      </c>
      <c r="F611" s="647">
        <v>34912.22</v>
      </c>
      <c r="G611" s="5"/>
      <c r="H611" s="5"/>
      <c r="I611" s="5"/>
      <c r="J611" s="5"/>
      <c r="K611" s="5"/>
      <c r="L611" s="5"/>
      <c r="M611" s="5"/>
    </row>
    <row r="612" spans="1:13" ht="15.75" thickBot="1">
      <c r="A612" s="817" t="s">
        <v>381</v>
      </c>
      <c r="B612" s="818"/>
      <c r="C612" s="818"/>
      <c r="D612" s="819"/>
      <c r="E612" s="820">
        <f>SUM(E598+E599)</f>
        <v>1869818.95</v>
      </c>
      <c r="F612" s="820">
        <f>SUM(F598+F599)</f>
        <v>4334321.7699999996</v>
      </c>
      <c r="G612" s="5"/>
      <c r="H612" s="5"/>
      <c r="I612" s="5"/>
      <c r="J612" s="5"/>
      <c r="K612" s="5"/>
      <c r="L612" s="5"/>
      <c r="M612" s="5"/>
    </row>
    <row r="613" spans="1: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</row>
    <row r="614" spans="1:1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</row>
    <row r="615" spans="1:13">
      <c r="A615" s="55" t="s">
        <v>382</v>
      </c>
      <c r="B615" s="2"/>
      <c r="C615" s="2"/>
      <c r="D615" s="5"/>
      <c r="E615" s="5"/>
      <c r="F615" s="5"/>
      <c r="G615" s="5"/>
      <c r="H615" s="5"/>
      <c r="I615" s="5"/>
      <c r="J615" s="5"/>
      <c r="K615" s="5"/>
      <c r="L615" s="5"/>
      <c r="M615" s="5"/>
    </row>
    <row r="616" spans="1:13" ht="15.75" thickBot="1"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spans="1:13" ht="63.75" thickBot="1">
      <c r="A617" s="821"/>
      <c r="B617" s="822"/>
      <c r="C617" s="822"/>
      <c r="D617" s="823"/>
      <c r="E617" s="546" t="s">
        <v>281</v>
      </c>
      <c r="F617" s="824" t="s">
        <v>282</v>
      </c>
      <c r="G617" s="5"/>
      <c r="H617" s="5"/>
      <c r="I617" s="5"/>
      <c r="J617" s="5"/>
      <c r="K617" s="5"/>
      <c r="L617" s="5"/>
      <c r="M617" s="5"/>
    </row>
    <row r="618" spans="1:13" ht="15.75" thickBot="1">
      <c r="A618" s="825" t="s">
        <v>383</v>
      </c>
      <c r="B618" s="826"/>
      <c r="C618" s="826"/>
      <c r="D618" s="827"/>
      <c r="E618" s="640">
        <f>SUM(E619:E620)</f>
        <v>0</v>
      </c>
      <c r="F618" s="640">
        <f>SUM(F619:F620)</f>
        <v>0</v>
      </c>
      <c r="G618" s="5"/>
      <c r="H618" s="5"/>
      <c r="I618" s="5"/>
      <c r="J618" s="5"/>
      <c r="K618" s="5"/>
      <c r="L618" s="5"/>
      <c r="M618" s="5"/>
    </row>
    <row r="619" spans="1:13">
      <c r="A619" s="828" t="s">
        <v>384</v>
      </c>
      <c r="B619" s="829"/>
      <c r="C619" s="829"/>
      <c r="D619" s="830"/>
      <c r="E619" s="642">
        <v>0</v>
      </c>
      <c r="F619" s="831">
        <v>0</v>
      </c>
      <c r="G619" s="5"/>
      <c r="H619" s="5"/>
      <c r="I619" s="5"/>
      <c r="J619" s="5"/>
      <c r="K619" s="5"/>
      <c r="L619" s="5"/>
      <c r="M619" s="5"/>
    </row>
    <row r="620" spans="1:13" ht="15.75" thickBot="1">
      <c r="A620" s="832" t="s">
        <v>385</v>
      </c>
      <c r="B620" s="833"/>
      <c r="C620" s="833"/>
      <c r="D620" s="834"/>
      <c r="E620" s="655">
        <v>0</v>
      </c>
      <c r="F620" s="835">
        <v>0</v>
      </c>
      <c r="G620" s="5"/>
      <c r="H620" s="5"/>
      <c r="I620" s="5"/>
      <c r="J620" s="5"/>
      <c r="K620" s="5"/>
      <c r="L620" s="5"/>
      <c r="M620" s="5"/>
    </row>
    <row r="621" spans="1:13" ht="15.75" thickBot="1">
      <c r="A621" s="836" t="s">
        <v>386</v>
      </c>
      <c r="B621" s="837"/>
      <c r="C621" s="837"/>
      <c r="D621" s="838"/>
      <c r="E621" s="640">
        <f>SUM(E622:E623)</f>
        <v>679688.66</v>
      </c>
      <c r="F621" s="640">
        <f>SUM(F622:F623)</f>
        <v>600738.57999999996</v>
      </c>
      <c r="G621" s="5"/>
      <c r="H621" s="5"/>
      <c r="I621" s="5"/>
      <c r="J621" s="5"/>
      <c r="K621" s="5"/>
      <c r="L621" s="5"/>
      <c r="M621" s="5"/>
    </row>
    <row r="622" spans="1:13" ht="40.5" customHeight="1">
      <c r="A622" s="839" t="s">
        <v>387</v>
      </c>
      <c r="B622" s="840"/>
      <c r="C622" s="840"/>
      <c r="D622" s="841"/>
      <c r="E622" s="649">
        <v>679688.66</v>
      </c>
      <c r="F622" s="650">
        <v>600738.57999999996</v>
      </c>
      <c r="G622" s="5"/>
      <c r="H622" s="5"/>
      <c r="I622" s="5"/>
      <c r="J622" s="5"/>
      <c r="K622" s="5"/>
      <c r="L622" s="5"/>
      <c r="M622" s="5"/>
    </row>
    <row r="623" spans="1:13" ht="15.75" thickBot="1">
      <c r="A623" s="842" t="s">
        <v>388</v>
      </c>
      <c r="B623" s="843"/>
      <c r="C623" s="843"/>
      <c r="D623" s="844"/>
      <c r="E623" s="751">
        <v>0</v>
      </c>
      <c r="F623" s="752">
        <v>0</v>
      </c>
      <c r="G623" s="5"/>
      <c r="H623" s="5"/>
      <c r="I623" s="5"/>
      <c r="J623" s="5"/>
      <c r="K623" s="5"/>
      <c r="L623" s="5"/>
      <c r="M623" s="5"/>
    </row>
    <row r="624" spans="1:13" ht="15.75" thickBot="1">
      <c r="A624" s="836" t="s">
        <v>389</v>
      </c>
      <c r="B624" s="837"/>
      <c r="C624" s="837"/>
      <c r="D624" s="838"/>
      <c r="E624" s="640">
        <f>SUM(E625:E630)</f>
        <v>0</v>
      </c>
      <c r="F624" s="640">
        <f>SUM(F625:F630)</f>
        <v>2060265.02</v>
      </c>
      <c r="G624" s="5"/>
      <c r="H624" s="5"/>
      <c r="I624" s="5"/>
      <c r="J624" s="5"/>
      <c r="K624" s="5"/>
      <c r="L624" s="5"/>
      <c r="M624" s="5"/>
    </row>
    <row r="625" spans="1:13">
      <c r="A625" s="845" t="s">
        <v>390</v>
      </c>
      <c r="B625" s="846"/>
      <c r="C625" s="846"/>
      <c r="D625" s="847"/>
      <c r="E625" s="649">
        <v>0</v>
      </c>
      <c r="F625" s="650">
        <v>0</v>
      </c>
      <c r="G625" s="5"/>
      <c r="H625" s="5"/>
      <c r="I625" s="5"/>
      <c r="J625" s="5"/>
      <c r="K625" s="5"/>
      <c r="L625" s="5"/>
      <c r="M625" s="5"/>
    </row>
    <row r="626" spans="1:13">
      <c r="A626" s="848" t="s">
        <v>391</v>
      </c>
      <c r="B626" s="849"/>
      <c r="C626" s="849"/>
      <c r="D626" s="850"/>
      <c r="E626" s="649">
        <v>0</v>
      </c>
      <c r="F626" s="650">
        <v>2060265.02</v>
      </c>
      <c r="G626" s="5"/>
      <c r="H626" s="5"/>
      <c r="I626" s="5"/>
      <c r="J626" s="5"/>
      <c r="K626" s="5"/>
      <c r="L626" s="5"/>
      <c r="M626" s="5"/>
    </row>
    <row r="627" spans="1:13" ht="34.5" customHeight="1">
      <c r="A627" s="851" t="s">
        <v>392</v>
      </c>
      <c r="B627" s="852"/>
      <c r="C627" s="852"/>
      <c r="D627" s="853"/>
      <c r="E627" s="644">
        <v>0</v>
      </c>
      <c r="F627" s="645">
        <v>0</v>
      </c>
      <c r="G627" s="5"/>
      <c r="H627" s="5"/>
      <c r="I627" s="5"/>
      <c r="J627" s="5"/>
      <c r="K627" s="5"/>
      <c r="L627" s="5"/>
      <c r="M627" s="5"/>
    </row>
    <row r="628" spans="1:13">
      <c r="A628" s="851" t="s">
        <v>393</v>
      </c>
      <c r="B628" s="852"/>
      <c r="C628" s="852"/>
      <c r="D628" s="853"/>
      <c r="E628" s="751">
        <v>0</v>
      </c>
      <c r="F628" s="752">
        <v>0</v>
      </c>
      <c r="G628" s="5"/>
      <c r="H628" s="5"/>
      <c r="I628" s="5"/>
      <c r="J628" s="5"/>
      <c r="K628" s="5"/>
      <c r="L628" s="5"/>
      <c r="M628" s="5"/>
    </row>
    <row r="629" spans="1:13" ht="27.75" customHeight="1">
      <c r="A629" s="851" t="s">
        <v>394</v>
      </c>
      <c r="B629" s="852"/>
      <c r="C629" s="852"/>
      <c r="D629" s="853"/>
      <c r="E629" s="751">
        <v>0</v>
      </c>
      <c r="F629" s="752">
        <v>0</v>
      </c>
      <c r="G629" s="5"/>
      <c r="H629" s="5"/>
      <c r="I629" s="5"/>
      <c r="J629" s="5"/>
      <c r="K629" s="5"/>
      <c r="L629" s="5"/>
      <c r="M629" s="5"/>
    </row>
    <row r="630" spans="1:13" ht="15.75" thickBot="1">
      <c r="A630" s="854" t="s">
        <v>395</v>
      </c>
      <c r="B630" s="855"/>
      <c r="C630" s="855"/>
      <c r="D630" s="856"/>
      <c r="E630" s="751">
        <v>0</v>
      </c>
      <c r="F630" s="752">
        <v>0</v>
      </c>
      <c r="G630" s="5"/>
      <c r="H630" s="5"/>
      <c r="I630" s="5"/>
      <c r="J630" s="5"/>
      <c r="K630" s="5"/>
      <c r="L630" s="5"/>
      <c r="M630" s="5"/>
    </row>
    <row r="631" spans="1:13" ht="16.5" thickBot="1">
      <c r="A631" s="753" t="s">
        <v>88</v>
      </c>
      <c r="B631" s="857"/>
      <c r="C631" s="857"/>
      <c r="D631" s="754"/>
      <c r="E631" s="858">
        <f>SUM(E618+E621+E624)</f>
        <v>679688.66</v>
      </c>
      <c r="F631" s="858">
        <f>SUM(F618+F621+F624)</f>
        <v>2661003.6</v>
      </c>
      <c r="G631" s="5"/>
      <c r="H631" s="5"/>
      <c r="I631" s="5"/>
      <c r="J631" s="5"/>
      <c r="K631" s="5"/>
      <c r="L631" s="5"/>
      <c r="M631" s="5"/>
    </row>
    <row r="632" spans="1:1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</row>
    <row r="633" spans="1:1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</row>
    <row r="634" spans="1:13">
      <c r="A634" s="281" t="s">
        <v>396</v>
      </c>
      <c r="B634" s="281"/>
      <c r="C634" s="281"/>
      <c r="D634" s="5"/>
      <c r="E634" s="5"/>
      <c r="F634" s="5"/>
      <c r="G634" s="5"/>
      <c r="H634" s="5"/>
      <c r="I634" s="5"/>
      <c r="J634" s="5"/>
      <c r="K634" s="5"/>
      <c r="L634" s="5"/>
      <c r="M634" s="5"/>
    </row>
    <row r="635" spans="1:13" ht="15.75" thickBot="1">
      <c r="A635" s="636"/>
      <c r="B635" s="284"/>
      <c r="C635" s="284"/>
      <c r="D635" s="5"/>
      <c r="E635" s="5"/>
      <c r="F635" s="5"/>
      <c r="G635" s="5"/>
      <c r="H635" s="5"/>
      <c r="I635" s="5"/>
      <c r="J635" s="5"/>
      <c r="K635" s="5"/>
      <c r="L635" s="5"/>
      <c r="M635" s="5"/>
    </row>
    <row r="636" spans="1:13" ht="51.75" thickBot="1">
      <c r="A636" s="241"/>
      <c r="B636" s="242"/>
      <c r="C636" s="242"/>
      <c r="D636" s="243"/>
      <c r="E636" s="638" t="s">
        <v>281</v>
      </c>
      <c r="F636" s="324" t="s">
        <v>282</v>
      </c>
      <c r="G636" s="5"/>
      <c r="H636" s="5"/>
      <c r="I636" s="5"/>
      <c r="J636" s="5"/>
      <c r="K636" s="5"/>
      <c r="L636" s="5"/>
      <c r="M636" s="5"/>
    </row>
    <row r="637" spans="1:13" ht="15.75" thickBot="1">
      <c r="A637" s="415" t="s">
        <v>386</v>
      </c>
      <c r="B637" s="759"/>
      <c r="C637" s="759"/>
      <c r="D637" s="760"/>
      <c r="E637" s="640">
        <f>E638+E639</f>
        <v>0</v>
      </c>
      <c r="F637" s="640">
        <f>F638+F639</f>
        <v>0</v>
      </c>
      <c r="G637" s="5"/>
      <c r="H637" s="5"/>
      <c r="I637" s="5"/>
      <c r="J637" s="5"/>
      <c r="K637" s="5"/>
      <c r="L637" s="5"/>
      <c r="M637" s="5"/>
    </row>
    <row r="638" spans="1:13">
      <c r="A638" s="785" t="s">
        <v>397</v>
      </c>
      <c r="B638" s="786"/>
      <c r="C638" s="786"/>
      <c r="D638" s="787"/>
      <c r="E638" s="642">
        <v>0</v>
      </c>
      <c r="F638" s="831">
        <v>0</v>
      </c>
      <c r="G638" s="5"/>
      <c r="H638" s="5"/>
      <c r="I638" s="5"/>
      <c r="J638" s="5"/>
      <c r="K638" s="5"/>
      <c r="L638" s="5"/>
      <c r="M638" s="5"/>
    </row>
    <row r="639" spans="1:13" ht="15.75" thickBot="1">
      <c r="A639" s="859" t="s">
        <v>398</v>
      </c>
      <c r="B639" s="860"/>
      <c r="C639" s="860"/>
      <c r="D639" s="861"/>
      <c r="E639" s="647">
        <v>0</v>
      </c>
      <c r="F639" s="648">
        <v>0</v>
      </c>
      <c r="G639" s="5"/>
      <c r="H639" s="5"/>
      <c r="I639" s="5"/>
      <c r="J639" s="5"/>
      <c r="K639" s="5"/>
      <c r="L639" s="5"/>
      <c r="M639" s="5"/>
    </row>
    <row r="640" spans="1:13" ht="15.75" thickBot="1">
      <c r="A640" s="415" t="s">
        <v>399</v>
      </c>
      <c r="B640" s="759"/>
      <c r="C640" s="759"/>
      <c r="D640" s="760"/>
      <c r="E640" s="640">
        <f>SUM(E641:E648)</f>
        <v>1415774.2000000002</v>
      </c>
      <c r="F640" s="640">
        <f>SUM(F641:F648)</f>
        <v>2514322.1</v>
      </c>
      <c r="G640" s="5"/>
      <c r="H640" s="5"/>
      <c r="I640" s="5"/>
      <c r="J640" s="5"/>
      <c r="K640" s="5"/>
      <c r="L640" s="5"/>
      <c r="M640" s="5"/>
    </row>
    <row r="641" spans="1:13">
      <c r="A641" s="785" t="s">
        <v>400</v>
      </c>
      <c r="B641" s="786"/>
      <c r="C641" s="786"/>
      <c r="D641" s="787"/>
      <c r="E641" s="649">
        <v>0</v>
      </c>
      <c r="F641" s="649">
        <v>0</v>
      </c>
      <c r="G641" s="5"/>
      <c r="H641" s="5"/>
      <c r="I641" s="5"/>
      <c r="J641" s="5"/>
      <c r="K641" s="5"/>
      <c r="L641" s="5"/>
      <c r="M641" s="5"/>
    </row>
    <row r="642" spans="1:13">
      <c r="A642" s="789" t="s">
        <v>401</v>
      </c>
      <c r="B642" s="790"/>
      <c r="C642" s="790"/>
      <c r="D642" s="791"/>
      <c r="E642" s="644">
        <v>0</v>
      </c>
      <c r="F642" s="644">
        <v>0</v>
      </c>
      <c r="G642" s="5"/>
      <c r="H642" s="5"/>
      <c r="I642" s="5"/>
      <c r="J642" s="5"/>
      <c r="K642" s="5"/>
      <c r="L642" s="5"/>
      <c r="M642" s="5"/>
    </row>
    <row r="643" spans="1:13">
      <c r="A643" s="789" t="s">
        <v>402</v>
      </c>
      <c r="B643" s="790"/>
      <c r="C643" s="790"/>
      <c r="D643" s="791"/>
      <c r="E643" s="644">
        <v>0</v>
      </c>
      <c r="F643" s="644">
        <v>0</v>
      </c>
      <c r="G643" s="5"/>
      <c r="H643" s="5"/>
      <c r="I643" s="5"/>
      <c r="J643" s="5"/>
      <c r="K643" s="5"/>
      <c r="L643" s="5"/>
      <c r="M643" s="5"/>
    </row>
    <row r="644" spans="1:13" ht="24" customHeight="1">
      <c r="A644" s="767" t="s">
        <v>403</v>
      </c>
      <c r="B644" s="768"/>
      <c r="C644" s="768"/>
      <c r="D644" s="769"/>
      <c r="E644" s="644">
        <v>0</v>
      </c>
      <c r="F644" s="644">
        <v>0</v>
      </c>
      <c r="G644" s="5"/>
      <c r="H644" s="5"/>
      <c r="I644" s="5"/>
      <c r="J644" s="5"/>
      <c r="K644" s="5"/>
      <c r="L644" s="5"/>
      <c r="M644" s="5"/>
    </row>
    <row r="645" spans="1:13">
      <c r="A645" s="767" t="s">
        <v>404</v>
      </c>
      <c r="B645" s="768"/>
      <c r="C645" s="768"/>
      <c r="D645" s="769"/>
      <c r="E645" s="751">
        <v>1284854.3600000001</v>
      </c>
      <c r="F645" s="751">
        <v>2174247.66</v>
      </c>
      <c r="G645" s="5"/>
      <c r="H645" s="5"/>
      <c r="I645" s="5"/>
      <c r="J645" s="5"/>
      <c r="K645" s="5"/>
      <c r="L645" s="5"/>
      <c r="M645" s="5"/>
    </row>
    <row r="646" spans="1:13">
      <c r="A646" s="767" t="s">
        <v>405</v>
      </c>
      <c r="B646" s="768"/>
      <c r="C646" s="768"/>
      <c r="D646" s="769"/>
      <c r="E646" s="751">
        <v>0</v>
      </c>
      <c r="F646" s="751">
        <v>0</v>
      </c>
      <c r="G646" s="5"/>
      <c r="H646" s="5"/>
      <c r="I646" s="5"/>
      <c r="J646" s="5"/>
      <c r="K646" s="5"/>
      <c r="L646" s="5"/>
      <c r="M646" s="5"/>
    </row>
    <row r="647" spans="1:13">
      <c r="A647" s="767" t="s">
        <v>406</v>
      </c>
      <c r="B647" s="768"/>
      <c r="C647" s="768"/>
      <c r="D647" s="769"/>
      <c r="E647" s="751">
        <v>0</v>
      </c>
      <c r="F647" s="751">
        <v>340074.44</v>
      </c>
      <c r="G647" s="5"/>
      <c r="H647" s="5"/>
      <c r="I647" s="5"/>
      <c r="J647" s="5"/>
      <c r="K647" s="5"/>
      <c r="L647" s="5"/>
      <c r="M647" s="5"/>
    </row>
    <row r="648" spans="1:13" ht="15.75" thickBot="1">
      <c r="A648" s="862" t="s">
        <v>138</v>
      </c>
      <c r="B648" s="863"/>
      <c r="C648" s="863"/>
      <c r="D648" s="864"/>
      <c r="E648" s="751">
        <v>130919.84</v>
      </c>
      <c r="F648" s="751">
        <v>0</v>
      </c>
      <c r="G648" s="5"/>
      <c r="H648" s="5"/>
      <c r="I648" s="5"/>
      <c r="J648" s="5"/>
      <c r="K648" s="5"/>
      <c r="L648" s="5"/>
      <c r="M648" s="5"/>
    </row>
    <row r="649" spans="1:13" ht="15.75" thickBot="1">
      <c r="A649" s="434"/>
      <c r="B649" s="865"/>
      <c r="C649" s="865"/>
      <c r="D649" s="435"/>
      <c r="E649" s="410">
        <f>SUM(E637+E640)</f>
        <v>1415774.2000000002</v>
      </c>
      <c r="F649" s="410">
        <f>SUM(F637+F640)</f>
        <v>2514322.1</v>
      </c>
      <c r="G649" s="5"/>
      <c r="H649" s="5"/>
      <c r="I649" s="5"/>
      <c r="J649" s="5"/>
      <c r="K649" s="5"/>
      <c r="L649" s="5"/>
      <c r="M649" s="5"/>
    </row>
    <row r="650" spans="1:1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</row>
    <row r="651" spans="1:1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</row>
    <row r="652" spans="1:1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</row>
    <row r="653" spans="1:1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</row>
    <row r="654" spans="1:1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</row>
    <row r="655" spans="1:1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</row>
    <row r="656" spans="1:13" ht="15.75">
      <c r="A656" s="866" t="s">
        <v>407</v>
      </c>
      <c r="B656" s="866"/>
      <c r="C656" s="866"/>
      <c r="D656" s="866"/>
      <c r="E656" s="866"/>
      <c r="F656" s="866"/>
      <c r="G656" s="5"/>
      <c r="H656" s="5"/>
      <c r="I656" s="5"/>
      <c r="J656" s="5"/>
      <c r="K656" s="5"/>
      <c r="L656" s="5"/>
      <c r="M656" s="5"/>
    </row>
    <row r="657" spans="1:13" ht="15.75" thickBot="1">
      <c r="A657" s="867"/>
      <c r="B657" s="382"/>
      <c r="C657" s="382"/>
      <c r="D657" s="382"/>
      <c r="E657" s="382"/>
      <c r="F657" s="382"/>
      <c r="G657" s="5"/>
      <c r="H657" s="5"/>
      <c r="I657" s="5"/>
      <c r="J657" s="5"/>
      <c r="K657" s="5"/>
      <c r="L657" s="5"/>
      <c r="M657" s="5"/>
    </row>
    <row r="658" spans="1:13" ht="15.75" thickBot="1">
      <c r="A658" s="868" t="s">
        <v>408</v>
      </c>
      <c r="B658" s="869"/>
      <c r="C658" s="870" t="s">
        <v>270</v>
      </c>
      <c r="D658" s="871"/>
      <c r="E658" s="871"/>
      <c r="F658" s="872"/>
      <c r="G658" s="5"/>
      <c r="H658" s="5"/>
      <c r="I658" s="5"/>
      <c r="J658" s="5"/>
      <c r="K658" s="5"/>
      <c r="L658" s="5"/>
      <c r="M658" s="5"/>
    </row>
    <row r="659" spans="1:13" ht="15.75" thickBot="1">
      <c r="A659" s="662"/>
      <c r="B659" s="873"/>
      <c r="C659" s="874" t="s">
        <v>263</v>
      </c>
      <c r="D659" s="359" t="s">
        <v>409</v>
      </c>
      <c r="E659" s="875" t="s">
        <v>283</v>
      </c>
      <c r="F659" s="359" t="s">
        <v>286</v>
      </c>
      <c r="G659" s="5"/>
      <c r="H659" s="5"/>
      <c r="I659" s="5"/>
      <c r="J659" s="5"/>
      <c r="K659" s="5"/>
      <c r="L659" s="5"/>
      <c r="M659" s="5"/>
    </row>
    <row r="660" spans="1:13" ht="38.25" customHeight="1">
      <c r="A660" s="876" t="s">
        <v>410</v>
      </c>
      <c r="B660" s="877"/>
      <c r="C660" s="878">
        <f>SUM(C661:C663)</f>
        <v>5775</v>
      </c>
      <c r="D660" s="878">
        <f>SUM(D661:D663)</f>
        <v>0</v>
      </c>
      <c r="E660" s="878">
        <f>SUM(E661:E663)</f>
        <v>0</v>
      </c>
      <c r="F660" s="271">
        <f>SUM(F661:F663)</f>
        <v>0</v>
      </c>
      <c r="G660" s="5"/>
      <c r="H660" s="5"/>
      <c r="I660" s="5"/>
      <c r="J660" s="5"/>
      <c r="K660" s="5"/>
      <c r="L660" s="5"/>
      <c r="M660" s="5"/>
    </row>
    <row r="661" spans="1:13">
      <c r="A661" s="879" t="s">
        <v>411</v>
      </c>
      <c r="B661" s="880"/>
      <c r="C661" s="878">
        <v>5775</v>
      </c>
      <c r="D661" s="271">
        <v>0</v>
      </c>
      <c r="E661" s="881">
        <v>0</v>
      </c>
      <c r="F661" s="271">
        <v>0</v>
      </c>
      <c r="G661" s="5"/>
      <c r="H661" s="5"/>
      <c r="I661" s="5"/>
      <c r="J661" s="5"/>
      <c r="K661" s="5"/>
      <c r="L661" s="5"/>
      <c r="M661" s="5"/>
    </row>
    <row r="662" spans="1:13">
      <c r="A662" s="879" t="s">
        <v>412</v>
      </c>
      <c r="B662" s="880"/>
      <c r="C662" s="878">
        <v>0</v>
      </c>
      <c r="D662" s="271">
        <v>0</v>
      </c>
      <c r="E662" s="881">
        <v>0</v>
      </c>
      <c r="F662" s="271">
        <v>0</v>
      </c>
      <c r="G662" s="5"/>
      <c r="H662" s="5"/>
      <c r="I662" s="5"/>
      <c r="J662" s="5"/>
      <c r="K662" s="5"/>
      <c r="L662" s="5"/>
      <c r="M662" s="5"/>
    </row>
    <row r="663" spans="1:13">
      <c r="A663" s="879" t="s">
        <v>412</v>
      </c>
      <c r="B663" s="880"/>
      <c r="C663" s="878">
        <v>0</v>
      </c>
      <c r="D663" s="271">
        <v>0</v>
      </c>
      <c r="E663" s="881">
        <v>0</v>
      </c>
      <c r="F663" s="271">
        <v>0</v>
      </c>
      <c r="G663" s="5"/>
      <c r="H663" s="5"/>
      <c r="I663" s="5"/>
      <c r="J663" s="5"/>
      <c r="K663" s="5"/>
      <c r="L663" s="5"/>
      <c r="M663" s="5"/>
    </row>
    <row r="664" spans="1:13">
      <c r="A664" s="882" t="s">
        <v>413</v>
      </c>
      <c r="B664" s="883"/>
      <c r="C664" s="878">
        <v>0</v>
      </c>
      <c r="D664" s="271">
        <v>0</v>
      </c>
      <c r="E664" s="881">
        <v>0</v>
      </c>
      <c r="F664" s="271">
        <v>0</v>
      </c>
      <c r="G664" s="5"/>
      <c r="H664" s="5"/>
      <c r="I664" s="5"/>
      <c r="J664" s="5"/>
      <c r="K664" s="5"/>
      <c r="L664" s="5"/>
      <c r="M664" s="5"/>
    </row>
    <row r="665" spans="1:13" ht="15.75" thickBot="1">
      <c r="A665" s="884" t="s">
        <v>414</v>
      </c>
      <c r="B665" s="349"/>
      <c r="C665" s="885">
        <v>0</v>
      </c>
      <c r="D665" s="886">
        <v>1140.92</v>
      </c>
      <c r="E665" s="887">
        <v>0</v>
      </c>
      <c r="F665" s="886">
        <v>0</v>
      </c>
      <c r="G665" s="5"/>
      <c r="H665" s="5"/>
      <c r="I665" s="5"/>
      <c r="J665" s="5"/>
      <c r="K665" s="5"/>
      <c r="L665" s="5"/>
      <c r="M665" s="5"/>
    </row>
    <row r="666" spans="1:13" ht="15.75" thickBot="1">
      <c r="A666" s="888" t="s">
        <v>139</v>
      </c>
      <c r="B666" s="889"/>
      <c r="C666" s="890">
        <f>C660+C664+C665</f>
        <v>5775</v>
      </c>
      <c r="D666" s="890">
        <f>D660+D664+D665</f>
        <v>1140.92</v>
      </c>
      <c r="E666" s="890">
        <f>E660+E664+E665</f>
        <v>0</v>
      </c>
      <c r="F666" s="891">
        <f>F660+F664+F665</f>
        <v>0</v>
      </c>
      <c r="G666" s="5"/>
      <c r="H666" s="5"/>
      <c r="I666" s="5"/>
      <c r="J666" s="5"/>
      <c r="K666" s="5"/>
      <c r="L666" s="5"/>
      <c r="M666" s="5"/>
    </row>
    <row r="667" spans="1:1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</row>
    <row r="668" spans="1:1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</row>
    <row r="669" spans="1:13">
      <c r="A669" s="194" t="s">
        <v>415</v>
      </c>
      <c r="B669" s="194"/>
      <c r="C669" s="194"/>
      <c r="D669" s="194"/>
      <c r="E669" s="590"/>
      <c r="F669" s="590"/>
      <c r="G669" s="5"/>
      <c r="H669" s="5"/>
      <c r="I669" s="5"/>
      <c r="J669" s="5"/>
      <c r="K669" s="5"/>
      <c r="L669" s="5"/>
      <c r="M669" s="5"/>
    </row>
    <row r="670" spans="1:1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</row>
    <row r="671" spans="1:13">
      <c r="A671" s="892" t="s">
        <v>416</v>
      </c>
      <c r="B671" s="892"/>
      <c r="C671" s="892"/>
      <c r="D671" s="892"/>
      <c r="E671" s="5"/>
      <c r="F671" s="5"/>
      <c r="G671" s="5"/>
      <c r="H671" s="5"/>
      <c r="I671" s="5"/>
      <c r="J671" s="5"/>
      <c r="K671" s="5"/>
      <c r="L671" s="5"/>
      <c r="M671" s="5"/>
    </row>
    <row r="672" spans="1:13" ht="15.75" thickBot="1">
      <c r="A672" s="196"/>
      <c r="B672" s="382"/>
      <c r="C672" s="382"/>
      <c r="D672" s="382"/>
      <c r="E672" s="5"/>
      <c r="F672" s="5"/>
      <c r="G672" s="5"/>
      <c r="H672" s="5"/>
      <c r="I672" s="5"/>
      <c r="J672" s="5"/>
      <c r="K672" s="5"/>
      <c r="L672" s="5"/>
      <c r="M672" s="5"/>
    </row>
    <row r="673" spans="1:13" ht="102.75" thickBot="1">
      <c r="A673" s="341" t="s">
        <v>31</v>
      </c>
      <c r="B673" s="342"/>
      <c r="C673" s="364" t="s">
        <v>417</v>
      </c>
      <c r="D673" s="364" t="s">
        <v>418</v>
      </c>
      <c r="E673" s="5"/>
      <c r="F673" s="5"/>
      <c r="G673" s="5"/>
      <c r="H673" s="5"/>
      <c r="I673" s="5"/>
      <c r="J673" s="5"/>
      <c r="K673" s="5"/>
      <c r="L673" s="5"/>
      <c r="M673" s="5"/>
    </row>
    <row r="674" spans="1:13" ht="15.75" thickBot="1">
      <c r="A674" s="491" t="s">
        <v>419</v>
      </c>
      <c r="B674" s="893"/>
      <c r="C674" s="492">
        <v>126.75</v>
      </c>
      <c r="D674" s="493">
        <v>142</v>
      </c>
      <c r="E674" s="5"/>
      <c r="F674" s="5"/>
      <c r="G674" s="5"/>
      <c r="H674" s="5"/>
      <c r="I674" s="5"/>
      <c r="J674" s="5"/>
      <c r="K674" s="5"/>
      <c r="L674" s="5"/>
      <c r="M674" s="5"/>
    </row>
    <row r="675" spans="1:1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</row>
    <row r="676" spans="1:1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</row>
    <row r="677" spans="1:13">
      <c r="A677" s="543" t="s">
        <v>420</v>
      </c>
      <c r="B677" s="6"/>
      <c r="C677" s="6"/>
      <c r="D677" s="6"/>
      <c r="E677" s="6"/>
      <c r="F677" s="5"/>
      <c r="G677" s="5"/>
      <c r="H677" s="5"/>
      <c r="I677" s="5"/>
      <c r="J677" s="5"/>
      <c r="K677" s="5"/>
      <c r="L677" s="5"/>
      <c r="M677" s="5"/>
    </row>
    <row r="678" spans="1:13" ht="16.5" thickBot="1">
      <c r="A678" s="382"/>
      <c r="B678" s="894"/>
      <c r="C678" s="894"/>
      <c r="D678" s="382"/>
      <c r="E678" s="382"/>
      <c r="F678" s="5"/>
      <c r="G678" s="5"/>
      <c r="H678" s="5"/>
      <c r="I678" s="5"/>
      <c r="J678" s="5"/>
      <c r="K678" s="5"/>
      <c r="L678" s="5"/>
      <c r="M678" s="5"/>
    </row>
    <row r="679" spans="1:13" ht="102.75" thickBot="1">
      <c r="A679" s="874" t="s">
        <v>421</v>
      </c>
      <c r="B679" s="201" t="s">
        <v>422</v>
      </c>
      <c r="C679" s="359" t="s">
        <v>154</v>
      </c>
      <c r="D679" s="202" t="s">
        <v>423</v>
      </c>
      <c r="E679" s="201" t="s">
        <v>424</v>
      </c>
      <c r="F679" s="5"/>
      <c r="G679" s="5"/>
      <c r="H679" s="5"/>
      <c r="I679" s="5"/>
      <c r="J679" s="5"/>
      <c r="K679" s="5"/>
      <c r="L679" s="5"/>
      <c r="M679" s="5"/>
    </row>
    <row r="680" spans="1:13">
      <c r="A680" s="895" t="s">
        <v>85</v>
      </c>
      <c r="B680" s="896"/>
      <c r="C680" s="264">
        <v>0</v>
      </c>
      <c r="D680" s="897"/>
      <c r="E680" s="896"/>
      <c r="F680" s="5"/>
      <c r="G680" s="5"/>
      <c r="H680" s="5"/>
      <c r="I680" s="5"/>
      <c r="J680" s="5"/>
      <c r="K680" s="5"/>
      <c r="L680" s="5"/>
      <c r="M680" s="5"/>
    </row>
    <row r="681" spans="1:13">
      <c r="A681" s="898" t="s">
        <v>86</v>
      </c>
      <c r="B681" s="899"/>
      <c r="C681" s="900">
        <v>0</v>
      </c>
      <c r="D681" s="901"/>
      <c r="E681" s="900"/>
      <c r="F681" s="5"/>
      <c r="G681" s="5"/>
      <c r="H681" s="5"/>
      <c r="I681" s="5"/>
      <c r="J681" s="5"/>
      <c r="K681" s="5"/>
      <c r="L681" s="5"/>
      <c r="M681" s="5"/>
    </row>
    <row r="682" spans="1:13">
      <c r="A682" s="898" t="s">
        <v>425</v>
      </c>
      <c r="B682" s="899"/>
      <c r="C682" s="900">
        <v>0</v>
      </c>
      <c r="D682" s="901"/>
      <c r="E682" s="900"/>
      <c r="F682" s="5"/>
      <c r="G682" s="5"/>
      <c r="H682" s="5"/>
      <c r="I682" s="5"/>
      <c r="J682" s="5"/>
      <c r="K682" s="5"/>
      <c r="L682" s="5"/>
      <c r="M682" s="5"/>
    </row>
    <row r="683" spans="1:13">
      <c r="A683" s="898" t="s">
        <v>426</v>
      </c>
      <c r="B683" s="899"/>
      <c r="C683" s="900">
        <v>0</v>
      </c>
      <c r="D683" s="901"/>
      <c r="E683" s="900"/>
      <c r="F683" s="5"/>
      <c r="G683" s="5"/>
      <c r="H683" s="5"/>
      <c r="I683" s="5"/>
      <c r="J683" s="5"/>
      <c r="K683" s="5"/>
      <c r="L683" s="5"/>
      <c r="M683" s="5"/>
    </row>
    <row r="684" spans="1:13">
      <c r="A684" s="898" t="s">
        <v>427</v>
      </c>
      <c r="B684" s="899"/>
      <c r="C684" s="900">
        <v>0</v>
      </c>
      <c r="D684" s="901"/>
      <c r="E684" s="900"/>
      <c r="F684" s="5"/>
      <c r="G684" s="5"/>
      <c r="H684" s="5"/>
      <c r="I684" s="5"/>
      <c r="J684" s="5"/>
      <c r="K684" s="5"/>
      <c r="L684" s="5"/>
      <c r="M684" s="5"/>
    </row>
    <row r="685" spans="1:13">
      <c r="A685" s="898" t="s">
        <v>428</v>
      </c>
      <c r="B685" s="899"/>
      <c r="C685" s="900">
        <v>0</v>
      </c>
      <c r="D685" s="901"/>
      <c r="E685" s="900"/>
      <c r="F685" s="5"/>
      <c r="G685" s="5"/>
      <c r="H685" s="5"/>
      <c r="I685" s="5"/>
      <c r="J685" s="5"/>
      <c r="K685" s="5"/>
      <c r="L685" s="5"/>
      <c r="M685" s="5"/>
    </row>
    <row r="686" spans="1:13">
      <c r="A686" s="898" t="s">
        <v>429</v>
      </c>
      <c r="B686" s="899"/>
      <c r="C686" s="900">
        <v>0</v>
      </c>
      <c r="D686" s="901"/>
      <c r="E686" s="900"/>
      <c r="F686" s="5"/>
      <c r="G686" s="5"/>
      <c r="H686" s="5"/>
      <c r="I686" s="5"/>
      <c r="J686" s="5"/>
      <c r="K686" s="5"/>
      <c r="L686" s="5"/>
      <c r="M686" s="5"/>
    </row>
    <row r="687" spans="1:13" ht="15.75" thickBot="1">
      <c r="A687" s="902" t="s">
        <v>430</v>
      </c>
      <c r="B687" s="903"/>
      <c r="C687" s="900">
        <v>0</v>
      </c>
      <c r="D687" s="904"/>
      <c r="E687" s="905"/>
      <c r="F687" s="5"/>
      <c r="G687" s="5"/>
      <c r="H687" s="5"/>
      <c r="I687" s="5"/>
      <c r="J687" s="5"/>
      <c r="K687" s="5"/>
      <c r="L687" s="5"/>
      <c r="M687" s="5"/>
    </row>
    <row r="688" spans="1:1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</row>
    <row r="689" spans="1:13" ht="15.75" thickBot="1">
      <c r="A689" s="380"/>
      <c r="B689" s="380"/>
      <c r="C689" s="380"/>
      <c r="D689" s="380"/>
      <c r="E689" s="380"/>
      <c r="F689" s="380"/>
      <c r="G689" s="5"/>
      <c r="H689" s="5"/>
      <c r="I689" s="5"/>
      <c r="J689" s="5"/>
      <c r="K689" s="5"/>
      <c r="L689" s="5"/>
      <c r="M689" s="5"/>
    </row>
    <row r="690" spans="1:13" ht="142.5" thickBot="1">
      <c r="A690" s="906" t="s">
        <v>421</v>
      </c>
      <c r="B690" s="907" t="s">
        <v>422</v>
      </c>
      <c r="C690" s="907" t="s">
        <v>154</v>
      </c>
      <c r="D690" s="908" t="s">
        <v>431</v>
      </c>
      <c r="E690" s="909" t="s">
        <v>424</v>
      </c>
      <c r="F690" s="380"/>
      <c r="G690" s="5"/>
      <c r="H690" s="5"/>
      <c r="I690" s="5"/>
      <c r="J690" s="5"/>
      <c r="K690" s="5"/>
      <c r="L690" s="5"/>
      <c r="M690" s="5"/>
    </row>
    <row r="691" spans="1:13" ht="280.5">
      <c r="A691" s="895" t="s">
        <v>85</v>
      </c>
      <c r="B691" s="896" t="s">
        <v>432</v>
      </c>
      <c r="C691" s="264">
        <v>66196112.700000003</v>
      </c>
      <c r="D691" s="910" t="s">
        <v>433</v>
      </c>
      <c r="E691" s="896" t="s">
        <v>434</v>
      </c>
      <c r="F691" s="380"/>
      <c r="G691" s="5"/>
      <c r="H691" s="5"/>
      <c r="I691" s="5"/>
      <c r="J691" s="5"/>
      <c r="K691" s="5"/>
      <c r="L691" s="5"/>
      <c r="M691" s="5"/>
    </row>
    <row r="692" spans="1:13" ht="15.75">
      <c r="A692" s="911"/>
      <c r="B692" s="911"/>
      <c r="C692" s="911"/>
      <c r="D692" s="912"/>
      <c r="E692" s="912"/>
      <c r="F692" s="380"/>
      <c r="G692" s="5"/>
      <c r="H692" s="5"/>
      <c r="I692" s="5"/>
      <c r="J692" s="5"/>
      <c r="K692" s="5"/>
      <c r="L692" s="5"/>
      <c r="M692" s="5"/>
    </row>
    <row r="693" spans="1:13">
      <c r="A693" s="913"/>
      <c r="B693" s="914"/>
      <c r="C693" s="704"/>
      <c r="D693" s="914"/>
      <c r="E693" s="914"/>
      <c r="F693" s="380"/>
      <c r="G693" s="5"/>
      <c r="H693" s="5"/>
      <c r="I693" s="5"/>
      <c r="J693" s="5"/>
      <c r="K693" s="5"/>
      <c r="L693" s="5"/>
      <c r="M693" s="5"/>
    </row>
    <row r="694" spans="1:1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</row>
    <row r="695" spans="1:1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</row>
    <row r="696" spans="1:13">
      <c r="A696" s="915"/>
      <c r="B696" s="915"/>
      <c r="C696" s="916"/>
      <c r="D696" s="917"/>
      <c r="E696" s="915"/>
      <c r="F696" s="915"/>
      <c r="G696" s="5"/>
      <c r="H696" s="5"/>
      <c r="I696" s="5"/>
      <c r="J696" s="5"/>
      <c r="K696" s="5"/>
      <c r="L696" s="5"/>
      <c r="M696" s="5"/>
    </row>
    <row r="697" spans="1:13" ht="45">
      <c r="A697" s="918" t="s">
        <v>435</v>
      </c>
      <c r="B697" s="918"/>
      <c r="C697" s="916" t="s">
        <v>436</v>
      </c>
      <c r="D697" s="917"/>
      <c r="E697" s="918"/>
      <c r="F697" s="919" t="s">
        <v>437</v>
      </c>
      <c r="G697" s="919"/>
      <c r="H697" s="5"/>
      <c r="I697" s="5"/>
      <c r="J697" s="5"/>
      <c r="K697" s="5"/>
      <c r="L697" s="5"/>
      <c r="M697" s="5"/>
    </row>
    <row r="698" spans="1:13" ht="45">
      <c r="A698" s="918" t="s">
        <v>438</v>
      </c>
      <c r="B698" s="320"/>
      <c r="C698" s="919" t="s">
        <v>439</v>
      </c>
      <c r="D698" s="920"/>
      <c r="E698" s="918"/>
      <c r="F698" s="919"/>
      <c r="G698" s="919"/>
      <c r="H698" s="5"/>
      <c r="I698" s="5"/>
      <c r="J698" s="5"/>
      <c r="K698" s="5"/>
      <c r="L698" s="5"/>
      <c r="M698" s="5"/>
    </row>
    <row r="699" spans="1:1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</row>
  </sheetData>
  <mergeCells count="428">
    <mergeCell ref="C697:D697"/>
    <mergeCell ref="F697:G697"/>
    <mergeCell ref="C698:D698"/>
    <mergeCell ref="F698:G698"/>
    <mergeCell ref="A666:B666"/>
    <mergeCell ref="A669:F669"/>
    <mergeCell ref="A671:D671"/>
    <mergeCell ref="A673:B673"/>
    <mergeCell ref="A674:B674"/>
    <mergeCell ref="C696:D696"/>
    <mergeCell ref="A660:B660"/>
    <mergeCell ref="A661:B661"/>
    <mergeCell ref="A662:B662"/>
    <mergeCell ref="A663:B663"/>
    <mergeCell ref="A664:B664"/>
    <mergeCell ref="A665:B665"/>
    <mergeCell ref="A646:D646"/>
    <mergeCell ref="A647:D647"/>
    <mergeCell ref="A648:D648"/>
    <mergeCell ref="A649:D649"/>
    <mergeCell ref="A656:F656"/>
    <mergeCell ref="A658:B659"/>
    <mergeCell ref="C658:F658"/>
    <mergeCell ref="A640:D640"/>
    <mergeCell ref="A641:D641"/>
    <mergeCell ref="A642:D642"/>
    <mergeCell ref="A643:D643"/>
    <mergeCell ref="A644:D644"/>
    <mergeCell ref="A645:D645"/>
    <mergeCell ref="A631:D631"/>
    <mergeCell ref="A634:C634"/>
    <mergeCell ref="A636:D636"/>
    <mergeCell ref="A637:D637"/>
    <mergeCell ref="A638:D638"/>
    <mergeCell ref="A639:D639"/>
    <mergeCell ref="A625:D625"/>
    <mergeCell ref="A626:D626"/>
    <mergeCell ref="A627:D627"/>
    <mergeCell ref="A628:D628"/>
    <mergeCell ref="A629:D629"/>
    <mergeCell ref="A630:D630"/>
    <mergeCell ref="A619:D619"/>
    <mergeCell ref="A620:D620"/>
    <mergeCell ref="A621:D621"/>
    <mergeCell ref="A622:D622"/>
    <mergeCell ref="A623:D623"/>
    <mergeCell ref="A624:D624"/>
    <mergeCell ref="A609:D609"/>
    <mergeCell ref="A610:D610"/>
    <mergeCell ref="A611:D611"/>
    <mergeCell ref="A612:D612"/>
    <mergeCell ref="A617:D617"/>
    <mergeCell ref="A618:D618"/>
    <mergeCell ref="A603:D603"/>
    <mergeCell ref="A604:D604"/>
    <mergeCell ref="A605:D605"/>
    <mergeCell ref="A606:D606"/>
    <mergeCell ref="A607:D607"/>
    <mergeCell ref="A608:D608"/>
    <mergeCell ref="A597:D597"/>
    <mergeCell ref="A598:D598"/>
    <mergeCell ref="A599:D599"/>
    <mergeCell ref="A600:D600"/>
    <mergeCell ref="A601:D601"/>
    <mergeCell ref="A602:D602"/>
    <mergeCell ref="A588:D588"/>
    <mergeCell ref="A589:D589"/>
    <mergeCell ref="A590:D590"/>
    <mergeCell ref="A591:D591"/>
    <mergeCell ref="A592:D592"/>
    <mergeCell ref="A595:D595"/>
    <mergeCell ref="A582:D582"/>
    <mergeCell ref="A583:D583"/>
    <mergeCell ref="A584:D584"/>
    <mergeCell ref="A585:D585"/>
    <mergeCell ref="A586:D586"/>
    <mergeCell ref="A587:D587"/>
    <mergeCell ref="A576:D576"/>
    <mergeCell ref="A577:D577"/>
    <mergeCell ref="A578:D578"/>
    <mergeCell ref="A579:D579"/>
    <mergeCell ref="A580:D580"/>
    <mergeCell ref="A581:D581"/>
    <mergeCell ref="A567:B567"/>
    <mergeCell ref="A568:B568"/>
    <mergeCell ref="A569:B569"/>
    <mergeCell ref="A570:B570"/>
    <mergeCell ref="A573:C573"/>
    <mergeCell ref="A575:D575"/>
    <mergeCell ref="A561:B561"/>
    <mergeCell ref="A562:B562"/>
    <mergeCell ref="A563:B563"/>
    <mergeCell ref="A564:B564"/>
    <mergeCell ref="A565:B565"/>
    <mergeCell ref="A566:B566"/>
    <mergeCell ref="A556:D556"/>
    <mergeCell ref="A558:B558"/>
    <mergeCell ref="C558:C559"/>
    <mergeCell ref="D558:D559"/>
    <mergeCell ref="A559:B559"/>
    <mergeCell ref="A560:B560"/>
    <mergeCell ref="A549:D549"/>
    <mergeCell ref="A550:D550"/>
    <mergeCell ref="A551:D551"/>
    <mergeCell ref="A552:D552"/>
    <mergeCell ref="A553:D553"/>
    <mergeCell ref="A554:D554"/>
    <mergeCell ref="A543:D543"/>
    <mergeCell ref="A544:D544"/>
    <mergeCell ref="A545:D545"/>
    <mergeCell ref="A546:D546"/>
    <mergeCell ref="A547:D547"/>
    <mergeCell ref="A548:D548"/>
    <mergeCell ref="A537:D537"/>
    <mergeCell ref="A538:D538"/>
    <mergeCell ref="A539:D539"/>
    <mergeCell ref="A540:D540"/>
    <mergeCell ref="A541:D541"/>
    <mergeCell ref="A542:D542"/>
    <mergeCell ref="A531:D531"/>
    <mergeCell ref="A532:D532"/>
    <mergeCell ref="A533:D533"/>
    <mergeCell ref="A534:D534"/>
    <mergeCell ref="A535:D535"/>
    <mergeCell ref="A536:D536"/>
    <mergeCell ref="A525:D525"/>
    <mergeCell ref="A526:D526"/>
    <mergeCell ref="A527:D527"/>
    <mergeCell ref="A528:D528"/>
    <mergeCell ref="A529:D529"/>
    <mergeCell ref="A530:D530"/>
    <mergeCell ref="A519:D519"/>
    <mergeCell ref="A520:D520"/>
    <mergeCell ref="A521:D521"/>
    <mergeCell ref="A522:D522"/>
    <mergeCell ref="A523:D523"/>
    <mergeCell ref="A524:D524"/>
    <mergeCell ref="A513:D513"/>
    <mergeCell ref="A514:D514"/>
    <mergeCell ref="A515:D515"/>
    <mergeCell ref="A516:D516"/>
    <mergeCell ref="A517:D517"/>
    <mergeCell ref="A518:D518"/>
    <mergeCell ref="A497:B497"/>
    <mergeCell ref="C497:D497"/>
    <mergeCell ref="A508:C508"/>
    <mergeCell ref="A510:D510"/>
    <mergeCell ref="A511:D511"/>
    <mergeCell ref="A512:D512"/>
    <mergeCell ref="A456:B456"/>
    <mergeCell ref="A457:B457"/>
    <mergeCell ref="A458:B458"/>
    <mergeCell ref="A493:I493"/>
    <mergeCell ref="A495:D495"/>
    <mergeCell ref="A496:B496"/>
    <mergeCell ref="C496:D496"/>
    <mergeCell ref="C446:D446"/>
    <mergeCell ref="A450:D450"/>
    <mergeCell ref="A451:C451"/>
    <mergeCell ref="A453:B453"/>
    <mergeCell ref="A454:B454"/>
    <mergeCell ref="A455:B455"/>
    <mergeCell ref="A436:B436"/>
    <mergeCell ref="A437:B437"/>
    <mergeCell ref="A438:B438"/>
    <mergeCell ref="A439:B439"/>
    <mergeCell ref="A440:B440"/>
    <mergeCell ref="A446:B446"/>
    <mergeCell ref="A421:B421"/>
    <mergeCell ref="A422:B422"/>
    <mergeCell ref="A425:E425"/>
    <mergeCell ref="B427:E427"/>
    <mergeCell ref="C428:E428"/>
    <mergeCell ref="A434:E434"/>
    <mergeCell ref="A415:B415"/>
    <mergeCell ref="A416:B416"/>
    <mergeCell ref="A417:B417"/>
    <mergeCell ref="A418:B418"/>
    <mergeCell ref="A419:B419"/>
    <mergeCell ref="A420:B420"/>
    <mergeCell ref="A409:B409"/>
    <mergeCell ref="A410:B410"/>
    <mergeCell ref="A411:B411"/>
    <mergeCell ref="A412:B412"/>
    <mergeCell ref="A413:B413"/>
    <mergeCell ref="A414:B414"/>
    <mergeCell ref="A390:I390"/>
    <mergeCell ref="A392:A393"/>
    <mergeCell ref="B392:D392"/>
    <mergeCell ref="E392:G392"/>
    <mergeCell ref="H392:J392"/>
    <mergeCell ref="A407:C407"/>
    <mergeCell ref="A375:B375"/>
    <mergeCell ref="A378:E378"/>
    <mergeCell ref="A380:B380"/>
    <mergeCell ref="A381:B381"/>
    <mergeCell ref="A383:E383"/>
    <mergeCell ref="A388:I388"/>
    <mergeCell ref="A366:B366"/>
    <mergeCell ref="A367:B367"/>
    <mergeCell ref="A368:B368"/>
    <mergeCell ref="A371:D371"/>
    <mergeCell ref="A373:B373"/>
    <mergeCell ref="A374:B374"/>
    <mergeCell ref="A360:B360"/>
    <mergeCell ref="A361:B361"/>
    <mergeCell ref="A362:B362"/>
    <mergeCell ref="A363:B363"/>
    <mergeCell ref="A364:B364"/>
    <mergeCell ref="A365:B365"/>
    <mergeCell ref="A354:B354"/>
    <mergeCell ref="A355:B355"/>
    <mergeCell ref="A356:B356"/>
    <mergeCell ref="A357:B357"/>
    <mergeCell ref="A358:B358"/>
    <mergeCell ref="A359:B359"/>
    <mergeCell ref="A343:B343"/>
    <mergeCell ref="A344:B344"/>
    <mergeCell ref="A345:B345"/>
    <mergeCell ref="A346:B346"/>
    <mergeCell ref="A347:B347"/>
    <mergeCell ref="A352:E352"/>
    <mergeCell ref="A337:B337"/>
    <mergeCell ref="A338:B338"/>
    <mergeCell ref="A339:B339"/>
    <mergeCell ref="A340:B340"/>
    <mergeCell ref="A341:B341"/>
    <mergeCell ref="A342:B342"/>
    <mergeCell ref="A331:B331"/>
    <mergeCell ref="A332:B332"/>
    <mergeCell ref="A333:B333"/>
    <mergeCell ref="A334:B334"/>
    <mergeCell ref="A335:B335"/>
    <mergeCell ref="A336:B336"/>
    <mergeCell ref="A326:B326"/>
    <mergeCell ref="G326:H326"/>
    <mergeCell ref="A327:B327"/>
    <mergeCell ref="A328:B328"/>
    <mergeCell ref="A329:B329"/>
    <mergeCell ref="A330:B330"/>
    <mergeCell ref="A319:C319"/>
    <mergeCell ref="A322:C322"/>
    <mergeCell ref="A324:B324"/>
    <mergeCell ref="G324:H324"/>
    <mergeCell ref="A325:B325"/>
    <mergeCell ref="G325:H325"/>
    <mergeCell ref="A311:B311"/>
    <mergeCell ref="A312:B312"/>
    <mergeCell ref="A313:B313"/>
    <mergeCell ref="A314:B314"/>
    <mergeCell ref="A315:B315"/>
    <mergeCell ref="A316:B316"/>
    <mergeCell ref="A305:B305"/>
    <mergeCell ref="A306:B306"/>
    <mergeCell ref="A307:B307"/>
    <mergeCell ref="A308:B308"/>
    <mergeCell ref="A309:B309"/>
    <mergeCell ref="A310:B310"/>
    <mergeCell ref="A299:B299"/>
    <mergeCell ref="A300:B300"/>
    <mergeCell ref="A301:B301"/>
    <mergeCell ref="A302:B302"/>
    <mergeCell ref="A303:B303"/>
    <mergeCell ref="A304:B304"/>
    <mergeCell ref="A293:B293"/>
    <mergeCell ref="A294:B294"/>
    <mergeCell ref="A295:B295"/>
    <mergeCell ref="A296:B296"/>
    <mergeCell ref="A297:B297"/>
    <mergeCell ref="A298:B298"/>
    <mergeCell ref="A287:B287"/>
    <mergeCell ref="A288:B288"/>
    <mergeCell ref="A289:B289"/>
    <mergeCell ref="A290:B290"/>
    <mergeCell ref="A291:B291"/>
    <mergeCell ref="A292:B292"/>
    <mergeCell ref="A279:B279"/>
    <mergeCell ref="A280:B280"/>
    <mergeCell ref="A281:B281"/>
    <mergeCell ref="A282:B282"/>
    <mergeCell ref="A284:D284"/>
    <mergeCell ref="A286:B286"/>
    <mergeCell ref="A273:B273"/>
    <mergeCell ref="A274:B274"/>
    <mergeCell ref="A275:B275"/>
    <mergeCell ref="A276:B276"/>
    <mergeCell ref="A277:B277"/>
    <mergeCell ref="A278:B278"/>
    <mergeCell ref="B250:C250"/>
    <mergeCell ref="D250:E250"/>
    <mergeCell ref="B252:E252"/>
    <mergeCell ref="B260:E260"/>
    <mergeCell ref="A270:D270"/>
    <mergeCell ref="A272:B272"/>
    <mergeCell ref="A237:D237"/>
    <mergeCell ref="A239:B239"/>
    <mergeCell ref="A240:B240"/>
    <mergeCell ref="A241:B241"/>
    <mergeCell ref="A242:B242"/>
    <mergeCell ref="A248:E248"/>
    <mergeCell ref="A229:B229"/>
    <mergeCell ref="A230:B230"/>
    <mergeCell ref="A231:B231"/>
    <mergeCell ref="A232:B232"/>
    <mergeCell ref="A233:B233"/>
    <mergeCell ref="A234:B234"/>
    <mergeCell ref="A223:B223"/>
    <mergeCell ref="A224:B224"/>
    <mergeCell ref="A225:B225"/>
    <mergeCell ref="A226:B226"/>
    <mergeCell ref="A227:B227"/>
    <mergeCell ref="A228:B228"/>
    <mergeCell ref="A213:B213"/>
    <mergeCell ref="A214:B214"/>
    <mergeCell ref="A215:B215"/>
    <mergeCell ref="A218:C218"/>
    <mergeCell ref="A221:B221"/>
    <mergeCell ref="A222:B222"/>
    <mergeCell ref="A207:B207"/>
    <mergeCell ref="A208:B208"/>
    <mergeCell ref="A209:B209"/>
    <mergeCell ref="A210:B210"/>
    <mergeCell ref="A211:B211"/>
    <mergeCell ref="A212:B212"/>
    <mergeCell ref="A201:B201"/>
    <mergeCell ref="A202:B202"/>
    <mergeCell ref="A203:B203"/>
    <mergeCell ref="A204:B204"/>
    <mergeCell ref="A205:B205"/>
    <mergeCell ref="A206:B206"/>
    <mergeCell ref="A195:B195"/>
    <mergeCell ref="A196:B196"/>
    <mergeCell ref="A197:B197"/>
    <mergeCell ref="A198:B198"/>
    <mergeCell ref="A199:B199"/>
    <mergeCell ref="A200:B200"/>
    <mergeCell ref="A189:B189"/>
    <mergeCell ref="A190:B190"/>
    <mergeCell ref="A191:B191"/>
    <mergeCell ref="A192:B192"/>
    <mergeCell ref="A193:B193"/>
    <mergeCell ref="A194:B194"/>
    <mergeCell ref="A182:G182"/>
    <mergeCell ref="A184:B184"/>
    <mergeCell ref="A185:B185"/>
    <mergeCell ref="A186:B186"/>
    <mergeCell ref="A187:B187"/>
    <mergeCell ref="A188:B188"/>
    <mergeCell ref="B171:D171"/>
    <mergeCell ref="B172:D172"/>
    <mergeCell ref="B173:D173"/>
    <mergeCell ref="B174:D174"/>
    <mergeCell ref="B175:D175"/>
    <mergeCell ref="A176:D176"/>
    <mergeCell ref="A150:I150"/>
    <mergeCell ref="A152:B152"/>
    <mergeCell ref="A159:B159"/>
    <mergeCell ref="A167:I167"/>
    <mergeCell ref="A169:D170"/>
    <mergeCell ref="E169:E170"/>
    <mergeCell ref="F169:H169"/>
    <mergeCell ref="I169:I170"/>
    <mergeCell ref="A133:B133"/>
    <mergeCell ref="A134:B134"/>
    <mergeCell ref="A135:B135"/>
    <mergeCell ref="A136:B136"/>
    <mergeCell ref="A137:B137"/>
    <mergeCell ref="A138:B138"/>
    <mergeCell ref="A122:C122"/>
    <mergeCell ref="A123:C123"/>
    <mergeCell ref="A129:D129"/>
    <mergeCell ref="A130:C130"/>
    <mergeCell ref="A131:B131"/>
    <mergeCell ref="A132:B132"/>
    <mergeCell ref="A75:E75"/>
    <mergeCell ref="A104:C104"/>
    <mergeCell ref="A105:C105"/>
    <mergeCell ref="A112:G112"/>
    <mergeCell ref="A113:C113"/>
    <mergeCell ref="A114:A115"/>
    <mergeCell ref="B114:F114"/>
    <mergeCell ref="G114:I114"/>
    <mergeCell ref="A62:B62"/>
    <mergeCell ref="A63:B63"/>
    <mergeCell ref="A64:B64"/>
    <mergeCell ref="A65:C65"/>
    <mergeCell ref="A66:B66"/>
    <mergeCell ref="A67:B67"/>
    <mergeCell ref="A56:B56"/>
    <mergeCell ref="A57:B57"/>
    <mergeCell ref="A58:B58"/>
    <mergeCell ref="A59:B59"/>
    <mergeCell ref="A60:C60"/>
    <mergeCell ref="A61:B61"/>
    <mergeCell ref="A50:B50"/>
    <mergeCell ref="A51:C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9:B39"/>
    <mergeCell ref="C39:C41"/>
    <mergeCell ref="A40:B40"/>
    <mergeCell ref="A41:B41"/>
    <mergeCell ref="A42:C42"/>
    <mergeCell ref="A43:B43"/>
    <mergeCell ref="H5:H6"/>
    <mergeCell ref="I5:I6"/>
    <mergeCell ref="A7:I7"/>
    <mergeCell ref="A17:I17"/>
    <mergeCell ref="A27:I27"/>
    <mergeCell ref="A32:I32"/>
    <mergeCell ref="A2:I2"/>
    <mergeCell ref="A3:I3"/>
    <mergeCell ref="B4:G4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Jaworowska Beata</dc:creator>
  <cp:lastModifiedBy>Jaworowska Beata</cp:lastModifiedBy>
  <dcterms:created xsi:type="dcterms:W3CDTF">2020-02-24T15:06:49Z</dcterms:created>
  <dcterms:modified xsi:type="dcterms:W3CDTF">2020-02-24T15:22:30Z</dcterms:modified>
</cp:coreProperties>
</file>