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enda\Desktop\2020\Bilans 2020\Bilans 2020\Bilans 2020\Bilans 2020 BIP wysł.Miasto\2020\"/>
    </mc:Choice>
  </mc:AlternateContent>
  <xr:revisionPtr revIDLastSave="0" documentId="13_ncr:1_{6E596EED-500C-4792-98C2-E0A797A0CECF}" xr6:coauthVersionLast="47" xr6:coauthVersionMax="47" xr10:uidLastSave="{00000000-0000-0000-0000-000000000000}"/>
  <bookViews>
    <workbookView xWindow="-120" yWindow="-120" windowWidth="29040" windowHeight="15990" tabRatio="667" xr2:uid="{00000000-000D-0000-FFFF-FFFF00000000}"/>
  </bookViews>
  <sheets>
    <sheet name="Bilans 2020" sheetId="19" r:id="rId1"/>
    <sheet name="Rachunek zysków i strat 2020" sheetId="15" r:id="rId2"/>
    <sheet name="Zest.zmian w fund.2020" sheetId="1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6" l="1"/>
  <c r="H45" i="16" s="1"/>
  <c r="H26" i="16"/>
  <c r="H15" i="16"/>
  <c r="H53" i="15"/>
  <c r="H49" i="15"/>
  <c r="H45" i="15"/>
  <c r="H41" i="15"/>
  <c r="H37" i="15"/>
  <c r="H44" i="15"/>
  <c r="H52" i="15"/>
  <c r="H56" i="15"/>
  <c r="H62" i="15"/>
  <c r="H24" i="15"/>
  <c r="H16" i="15"/>
  <c r="E36" i="19"/>
  <c r="E32" i="19"/>
  <c r="E24" i="19" s="1"/>
  <c r="E22" i="19" s="1"/>
  <c r="E14" i="19"/>
  <c r="E12" i="19"/>
  <c r="B43" i="19"/>
  <c r="B37" i="19"/>
  <c r="B32" i="19"/>
  <c r="B25" i="19"/>
  <c r="B15" i="19"/>
  <c r="B14" i="19" s="1"/>
  <c r="C15" i="19"/>
  <c r="C14" i="19" s="1"/>
  <c r="F14" i="19"/>
  <c r="F12" i="19"/>
  <c r="J37" i="15"/>
  <c r="C43" i="19"/>
  <c r="C37" i="19"/>
  <c r="F36" i="19"/>
  <c r="F32" i="19"/>
  <c r="F24" i="19"/>
  <c r="C32" i="19"/>
  <c r="C31" i="19" s="1"/>
  <c r="C25" i="19"/>
  <c r="J24" i="15"/>
  <c r="I16" i="15"/>
  <c r="J16" i="15"/>
  <c r="J39" i="16"/>
  <c r="J26" i="16"/>
  <c r="J15" i="16"/>
  <c r="I24" i="15"/>
  <c r="J53" i="15"/>
  <c r="J49" i="15"/>
  <c r="J45" i="15"/>
  <c r="J41" i="15"/>
  <c r="J14" i="16"/>
  <c r="J36" i="15"/>
  <c r="J44" i="15"/>
  <c r="J52" i="15"/>
  <c r="J56" i="15"/>
  <c r="J62" i="15"/>
  <c r="J58" i="15"/>
  <c r="F22" i="19" l="1"/>
  <c r="C12" i="19"/>
  <c r="C52" i="19" s="1"/>
  <c r="B31" i="19"/>
  <c r="B12" i="19"/>
  <c r="B52" i="19" s="1"/>
  <c r="F52" i="19"/>
  <c r="E52" i="19"/>
  <c r="J38" i="16"/>
  <c r="J45" i="16" s="1"/>
</calcChain>
</file>

<file path=xl/sharedStrings.xml><?xml version="1.0" encoding="utf-8"?>
<sst xmlns="http://schemas.openxmlformats.org/spreadsheetml/2006/main" count="264" uniqueCount="215">
  <si>
    <t>Nazwa i adres jednostki sprawozdawczej</t>
  </si>
  <si>
    <t>Adresat:</t>
  </si>
  <si>
    <t>Numer identyfikacyjny REGON</t>
  </si>
  <si>
    <t>ul. Kredytowa 3</t>
  </si>
  <si>
    <t>I. Fundusz jednostki na początek okresu (BO)</t>
  </si>
  <si>
    <t>Stan na koniec roku bieżącego</t>
  </si>
  <si>
    <t>Stan na koniec roku poprzedniego</t>
  </si>
  <si>
    <t>Wysłać bez pisma przewodniego</t>
  </si>
  <si>
    <t>1.1. Zysk bilansowy za rok ubiegły</t>
  </si>
  <si>
    <t>1.2. Zrealizowane wydatki budżetowe</t>
  </si>
  <si>
    <t>1.4. Środki na inwestycje</t>
  </si>
  <si>
    <t>1.9. Pozostałe odpisy z wyniku finansowego za rok bieżący</t>
  </si>
  <si>
    <t>2.2. Zrealizowane dochody budżetowe</t>
  </si>
  <si>
    <t>2.3. Rozliczenie wyniku finansowego i środków obrotowych za rok ubiegły</t>
  </si>
  <si>
    <t>2.1. Strata za rok ubiegły</t>
  </si>
  <si>
    <t>2.4. Dotacje i środki na inwestycje</t>
  </si>
  <si>
    <t>2.8. Aktywa przekazane w ramach centralnego zaopatrzenia</t>
  </si>
  <si>
    <t xml:space="preserve">II. Fundusz jednostki na koniec okresu (BZ) </t>
  </si>
  <si>
    <t>2. strata netto (-)</t>
  </si>
  <si>
    <t>Informacje uzupełniające istotne dla oceny rzetelności i przejrzystości sytuacji finansowej:</t>
  </si>
  <si>
    <t>1.</t>
  </si>
  <si>
    <t>2.</t>
  </si>
  <si>
    <t>3.</t>
  </si>
  <si>
    <t>4.</t>
  </si>
  <si>
    <t>5.</t>
  </si>
  <si>
    <t>Rachunek zysków i strat</t>
  </si>
  <si>
    <t>(wariant porównawczy)</t>
  </si>
  <si>
    <t>A.</t>
  </si>
  <si>
    <t>I.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</si>
  <si>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</si>
  <si>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</si>
  <si>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</si>
  <si>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</si>
  <si>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</si>
  <si>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</si>
  <si>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</si>
  <si>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</si>
  <si>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</si>
  <si>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</si>
  <si>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</si>
  <si>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</si>
  <si>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</si>
  <si>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</si>
  <si>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</si>
  <si>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</si>
  <si>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</si>
  <si>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</si>
  <si>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</si>
  <si>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</si>
  <si>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</si>
  <si>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</si>
  <si>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</si>
  <si>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</si>
  <si>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</si>
  <si>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</si>
  <si>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</si>
  <si>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D.</t>
  </si>
  <si>
    <t>Pozostałe przychody operacyjne</t>
  </si>
  <si>
    <t>Zysk ze zbycia niefinansowych aktywów trwałych</t>
  </si>
  <si>
    <t>Dotacje</t>
  </si>
  <si>
    <t>E.</t>
  </si>
  <si>
    <t>Pozostałe koszty operacyjne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</si>
  <si>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</si>
  <si>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</si>
  <si>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</si>
  <si>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>G.</t>
  </si>
  <si>
    <t>Dywidendy i udziały w zyskach</t>
  </si>
  <si>
    <t>Odsetki</t>
  </si>
  <si>
    <t>Inne</t>
  </si>
  <si>
    <t xml:space="preserve">H. </t>
  </si>
  <si>
    <t>Koszty finansowe</t>
  </si>
  <si>
    <t>J.</t>
  </si>
  <si>
    <t>Zysk (strata) z działalności gospodarczej (F+G-H)</t>
  </si>
  <si>
    <t>Wynik zdarzeń nadzwyczajnych (J.I.-J.II.)</t>
  </si>
  <si>
    <t>Zyski nadzwyczajne</t>
  </si>
  <si>
    <t>Straty nadzwyczajne</t>
  </si>
  <si>
    <t>K.</t>
  </si>
  <si>
    <t>L.</t>
  </si>
  <si>
    <t>Podatek dochodowy</t>
  </si>
  <si>
    <t xml:space="preserve">Kierownik jednostki </t>
  </si>
  <si>
    <t xml:space="preserve">Główny Księgowy </t>
  </si>
  <si>
    <t>pokrycie amortyzacji</t>
  </si>
  <si>
    <t>1.8. Aktywa otrzymane w ramach centralnego zaopatrzenia</t>
  </si>
  <si>
    <t>1. zysk netto (+)</t>
  </si>
  <si>
    <t>Przychody netto ze sprzedaży produktów</t>
  </si>
  <si>
    <t>w tym: dotacje zaliczane do przychodów (podmiotowe, przedmiotowe, na pierwsze wyposażenie w środki obrotowe)</t>
  </si>
  <si>
    <t>Przychody finansowe</t>
  </si>
  <si>
    <t>1.3. Zrealizowane płatności ze środków europejskich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</si>
  <si>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</si>
  <si>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</si>
  <si>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</si>
  <si>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2. Zmniejszenia funduszu jednostki (z tytułu)</t>
  </si>
  <si>
    <t>2.5. Aktualizacja wyceny środków trwałych</t>
  </si>
  <si>
    <t>2.7. Pasywa przejęte od zlikwidowanych lub połączonych jednostek</t>
  </si>
  <si>
    <t xml:space="preserve">1. </t>
  </si>
  <si>
    <t>Inne przychody operacyjne</t>
  </si>
  <si>
    <t>1. Zwiększenia funduszu (z tytułu)</t>
  </si>
  <si>
    <t>Przychody netto z podstawowej działalności operacyjnej</t>
  </si>
  <si>
    <t>………………………………………….</t>
  </si>
  <si>
    <t>…………………………..</t>
  </si>
  <si>
    <t>…………………………………….</t>
  </si>
  <si>
    <t xml:space="preserve">jednostki </t>
  </si>
  <si>
    <t xml:space="preserve">w funduszu jednoski </t>
  </si>
  <si>
    <t xml:space="preserve">Zestawienie zmian </t>
  </si>
  <si>
    <t>1.10. Inne zwiększenia</t>
  </si>
  <si>
    <t>2.6. Wartość sprzedanych i nieodpłatnie przekazanych środków trwałych i środków trwałych w budowie oraz wartości niematerialnych i prawnych</t>
  </si>
  <si>
    <t>2.9. Inne zmniejszenia</t>
  </si>
  <si>
    <t>Zysk (strata) brutto</t>
  </si>
  <si>
    <t>………………………….....</t>
  </si>
  <si>
    <t>………………………………….</t>
  </si>
  <si>
    <t>jednostki budżetowej</t>
  </si>
  <si>
    <t>Nazwa i adres</t>
  </si>
  <si>
    <t>BILANS</t>
  </si>
  <si>
    <t>jednostki sprawozdawczej</t>
  </si>
  <si>
    <t>jednostki budżetowej,</t>
  </si>
  <si>
    <t>Urząd m.st. Warszawy</t>
  </si>
  <si>
    <t>Urząd Miasta Stołecznego Warszawy</t>
  </si>
  <si>
    <t>zakładu budżetowego</t>
  </si>
  <si>
    <t>00-056 Warszawa</t>
  </si>
  <si>
    <t>gospodarstwa pomocniczego</t>
  </si>
  <si>
    <t>sporządzony</t>
  </si>
  <si>
    <t>Wysyłać bez pisma przewodniego</t>
  </si>
  <si>
    <t>AKTYWA</t>
  </si>
  <si>
    <t>Stan na początek roku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</si>
  <si>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</si>
  <si>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</si>
  <si>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</si>
  <si>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</si>
  <si>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</si>
  <si>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</si>
  <si>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</si>
  <si>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</si>
  <si>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</si>
  <si>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</si>
  <si>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</si>
  <si>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 xml:space="preserve"> 1.2. Budynki, lokale i obiekty inżynierii     lądowej i wodnej</t>
  </si>
  <si>
    <t xml:space="preserve"> 1.3. Urządzenia techniczne i maszyny</t>
  </si>
  <si>
    <t xml:space="preserve"> 1.4. Środki transportu</t>
  </si>
  <si>
    <t xml:space="preserve"> 1.5. Inne środki trwałe</t>
  </si>
  <si>
    <t>2. Środki trwałe w budowie  (inwestycje)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</si>
  <si>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</si>
  <si>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</si>
  <si>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</si>
  <si>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</si>
  <si>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</si>
  <si>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</si>
  <si>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</si>
  <si>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</si>
  <si>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</si>
  <si>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</si>
  <si>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</si>
  <si>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</si>
  <si>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</si>
  <si>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</si>
  <si>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</si>
  <si>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</si>
  <si>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</si>
  <si>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</si>
  <si>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</si>
  <si>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III Rezerwy na zobowiązania</t>
  </si>
  <si>
    <t>1. Materiały</t>
  </si>
  <si>
    <t>2. Półprodukty i produkty w toku</t>
  </si>
  <si>
    <t>3. Produkty gotowe</t>
  </si>
  <si>
    <t>4. Towary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</si>
  <si>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</si>
  <si>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</si>
  <si>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</si>
  <si>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</si>
  <si>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</si>
  <si>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</si>
  <si>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</si>
  <si>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</si>
  <si>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</si>
  <si>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</si>
  <si>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</si>
  <si>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</si>
  <si>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</si>
  <si>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</si>
  <si>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</si>
  <si>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</si>
  <si>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</si>
  <si>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</si>
  <si>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</si>
  <si>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</si>
  <si>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</si>
  <si>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1.1.1. Grunty stanowiące własność jednostki samorządu terytorialnego, przekazane w użytkowanie wieczyste innym podmiotom</t>
  </si>
  <si>
    <t>II. Odpisy z wyniku finansowego (nadwyżka środków obrotowych) ( - )</t>
  </si>
  <si>
    <t>IV. Fundusz mienia zlikwidowanych  jednostek</t>
  </si>
  <si>
    <t>B. Fundusze placówek</t>
  </si>
  <si>
    <t>C. Państwowe fundusze celowe</t>
  </si>
  <si>
    <t>D. Zobowiązania  i rezerwy na zobowiązania</t>
  </si>
  <si>
    <t>8. Fundusze specjalne</t>
  </si>
  <si>
    <t>8.1. Zakładowy Fundusz Świadczeń Socjalnych</t>
  </si>
  <si>
    <t>8.2. Inne fundusze</t>
  </si>
  <si>
    <t xml:space="preserve">IV. Rozliczenia międzyokresowe </t>
  </si>
  <si>
    <t>(rok, miesiąc, dzień)</t>
  </si>
  <si>
    <t>Zysk (strata) z działalności podstawowej (A-B)</t>
  </si>
  <si>
    <t>Pozostałe obowiązkowe zmniejszenia zysku (zwiększenia straty)</t>
  </si>
  <si>
    <t>Zysk (strata) netto (I-J-K)</t>
  </si>
  <si>
    <t>3. nadwyżka środków obrotowych</t>
  </si>
  <si>
    <t>IV. Fundusz (II+/-III)</t>
  </si>
  <si>
    <t>III. Wynik finansowy netto za rok bieżący</t>
  </si>
  <si>
    <t>A. AKTYWA TRWAŁE</t>
  </si>
  <si>
    <t>A. FUNDUSZE</t>
  </si>
  <si>
    <t>Urząd Dzielnicy Wawer</t>
  </si>
  <si>
    <t>04-713 Warszawa</t>
  </si>
  <si>
    <t>ul. Żegańska 1</t>
  </si>
  <si>
    <t>015259663</t>
  </si>
  <si>
    <t>Urząd Dzielnicy Wawer m.st. Warszawy</t>
  </si>
  <si>
    <t>1.Urząd m.st.Warszawy</t>
  </si>
  <si>
    <t>2. a/a</t>
  </si>
  <si>
    <t>Zysk (strata) brutto (F+G+H)</t>
  </si>
  <si>
    <t>na dzień 31 grudnia 2020 roku</t>
  </si>
  <si>
    <t>sporządzony na dzień 31 grudnia 2020 r.</t>
  </si>
  <si>
    <t>sporządzone na dzień 31 grudnia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</si>
</sst>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1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0" fillId="0" borderId="7" xfId="0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10" xfId="0" applyBorder="1"/>
    <xf numFmtId="0" fontId="0" fillId="0" borderId="0" xfId="0" applyBorder="1"/>
    <xf numFmtId="4" fontId="0" fillId="0" borderId="11" xfId="0" applyNumberForma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2" fillId="0" borderId="14" xfId="0" applyFont="1" applyBorder="1"/>
    <xf numFmtId="0" fontId="2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4" xfId="0" applyBorder="1"/>
    <xf numFmtId="0" fontId="0" fillId="0" borderId="19" xfId="0" applyBorder="1"/>
    <xf numFmtId="0" fontId="2" fillId="0" borderId="20" xfId="0" applyFont="1" applyBorder="1" applyAlignment="1">
      <alignment horizontal="center" wrapText="1"/>
    </xf>
    <xf numFmtId="0" fontId="0" fillId="0" borderId="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25" xfId="0" applyFont="1" applyBorder="1"/>
    <xf numFmtId="0" fontId="0" fillId="0" borderId="20" xfId="0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3" fillId="0" borderId="0" xfId="0" applyFont="1" applyAlignment="1">
      <alignment horizontal="right"/>
    </xf>
    <xf numFmtId="4" fontId="2" fillId="0" borderId="29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2" fillId="0" borderId="10" xfId="0" applyFont="1" applyFill="1" applyBorder="1"/>
    <xf numFmtId="4" fontId="0" fillId="0" borderId="0" xfId="0" applyNumberFormat="1"/>
    <xf numFmtId="4" fontId="2" fillId="0" borderId="0" xfId="0" applyNumberFormat="1" applyFont="1"/>
    <xf numFmtId="2" fontId="0" fillId="0" borderId="0" xfId="0" applyNumberFormat="1"/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0" xfId="0" applyFont="1"/>
    <xf numFmtId="4" fontId="2" fillId="0" borderId="30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/>
    <xf numFmtId="4" fontId="0" fillId="0" borderId="0" xfId="0" applyNumberFormat="1" applyFill="1"/>
    <xf numFmtId="0" fontId="0" fillId="0" borderId="8" xfId="0" applyFill="1" applyBorder="1"/>
    <xf numFmtId="0" fontId="0" fillId="0" borderId="23" xfId="0" applyFill="1" applyBorder="1"/>
    <xf numFmtId="0" fontId="0" fillId="0" borderId="31" xfId="0" applyFill="1" applyBorder="1"/>
    <xf numFmtId="0" fontId="2" fillId="0" borderId="12" xfId="0" applyFont="1" applyFill="1" applyBorder="1"/>
    <xf numFmtId="0" fontId="0" fillId="0" borderId="0" xfId="0" applyFill="1" applyBorder="1"/>
    <xf numFmtId="0" fontId="0" fillId="0" borderId="16" xfId="0" applyFill="1" applyBorder="1"/>
    <xf numFmtId="0" fontId="0" fillId="0" borderId="25" xfId="0" applyFill="1" applyBorder="1"/>
    <xf numFmtId="0" fontId="0" fillId="0" borderId="12" xfId="0" applyFill="1" applyBorder="1"/>
    <xf numFmtId="0" fontId="2" fillId="0" borderId="25" xfId="0" applyFont="1" applyFill="1" applyBorder="1"/>
    <xf numFmtId="0" fontId="0" fillId="0" borderId="10" xfId="0" applyFill="1" applyBorder="1"/>
    <xf numFmtId="0" fontId="0" fillId="0" borderId="4" xfId="0" applyFill="1" applyBorder="1"/>
    <xf numFmtId="0" fontId="0" fillId="0" borderId="15" xfId="0" applyFill="1" applyBorder="1"/>
    <xf numFmtId="0" fontId="0" fillId="0" borderId="21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34" xfId="0" applyFill="1" applyBorder="1"/>
    <xf numFmtId="49" fontId="2" fillId="0" borderId="12" xfId="0" applyNumberFormat="1" applyFont="1" applyFill="1" applyBorder="1"/>
    <xf numFmtId="0" fontId="0" fillId="0" borderId="18" xfId="0" applyFill="1" applyBorder="1"/>
    <xf numFmtId="0" fontId="0" fillId="0" borderId="14" xfId="0" applyFill="1" applyBorder="1"/>
    <xf numFmtId="0" fontId="0" fillId="0" borderId="19" xfId="0" applyFill="1" applyBorder="1"/>
    <xf numFmtId="0" fontId="0" fillId="0" borderId="22" xfId="0" applyFill="1" applyBorder="1"/>
    <xf numFmtId="0" fontId="4" fillId="0" borderId="20" xfId="0" applyFont="1" applyFill="1" applyBorder="1" applyAlignment="1">
      <alignment horizontal="center" wrapText="1"/>
    </xf>
    <xf numFmtId="0" fontId="0" fillId="0" borderId="24" xfId="0" applyFill="1" applyBorder="1"/>
    <xf numFmtId="0" fontId="0" fillId="0" borderId="2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7" xfId="0" applyFill="1" applyBorder="1" applyAlignment="1">
      <alignment horizontal="right"/>
    </xf>
    <xf numFmtId="0" fontId="0" fillId="0" borderId="7" xfId="0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2" fillId="0" borderId="28" xfId="0" applyFont="1" applyFill="1" applyBorder="1"/>
    <xf numFmtId="0" fontId="2" fillId="0" borderId="8" xfId="0" applyFont="1" applyFill="1" applyBorder="1"/>
    <xf numFmtId="4" fontId="2" fillId="0" borderId="29" xfId="0" applyNumberFormat="1" applyFont="1" applyFill="1" applyBorder="1" applyAlignment="1">
      <alignment horizontal="right"/>
    </xf>
    <xf numFmtId="0" fontId="2" fillId="0" borderId="0" xfId="0" applyFont="1" applyFill="1"/>
    <xf numFmtId="4" fontId="2" fillId="0" borderId="0" xfId="0" applyNumberFormat="1" applyFont="1" applyFill="1"/>
    <xf numFmtId="0" fontId="5" fillId="0" borderId="10" xfId="0" applyFont="1" applyFill="1" applyBorder="1"/>
    <xf numFmtId="0" fontId="5" fillId="0" borderId="4" xfId="0" applyFont="1" applyFill="1" applyBorder="1"/>
    <xf numFmtId="0" fontId="5" fillId="0" borderId="15" xfId="0" applyFont="1" applyFill="1" applyBorder="1"/>
    <xf numFmtId="0" fontId="5" fillId="0" borderId="0" xfId="0" applyFont="1" applyFill="1" applyBorder="1"/>
    <xf numFmtId="4" fontId="5" fillId="0" borderId="11" xfId="0" applyNumberFormat="1" applyFont="1" applyFill="1" applyBorder="1" applyAlignment="1">
      <alignment horizontal="right"/>
    </xf>
    <xf numFmtId="4" fontId="5" fillId="0" borderId="1" xfId="0" applyNumberFormat="1" applyFont="1" applyFill="1" applyBorder="1"/>
    <xf numFmtId="0" fontId="5" fillId="0" borderId="0" xfId="0" applyFont="1" applyFill="1"/>
    <xf numFmtId="4" fontId="5" fillId="0" borderId="0" xfId="0" applyNumberFormat="1" applyFont="1" applyFill="1"/>
    <xf numFmtId="0" fontId="0" fillId="0" borderId="10" xfId="0" applyFill="1" applyBorder="1" applyAlignment="1">
      <alignment vertical="top"/>
    </xf>
    <xf numFmtId="4" fontId="0" fillId="0" borderId="11" xfId="0" applyNumberFormat="1" applyFill="1" applyBorder="1" applyAlignment="1">
      <alignment horizontal="right"/>
    </xf>
    <xf numFmtId="4" fontId="0" fillId="0" borderId="1" xfId="0" applyNumberFormat="1" applyFill="1" applyBorder="1"/>
    <xf numFmtId="0" fontId="2" fillId="0" borderId="13" xfId="0" applyFont="1" applyFill="1" applyBorder="1" applyAlignment="1">
      <alignment wrapText="1"/>
    </xf>
    <xf numFmtId="0" fontId="2" fillId="0" borderId="0" xfId="0" applyFont="1" applyFill="1" applyBorder="1"/>
    <xf numFmtId="4" fontId="2" fillId="0" borderId="11" xfId="0" applyNumberFormat="1" applyFont="1" applyFill="1" applyBorder="1" applyAlignment="1">
      <alignment horizontal="right"/>
    </xf>
    <xf numFmtId="4" fontId="2" fillId="0" borderId="1" xfId="0" applyNumberFormat="1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2" fillId="0" borderId="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6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/>
    <xf numFmtId="0" fontId="3" fillId="0" borderId="0" xfId="0" applyFont="1" applyFill="1" applyAlignment="1">
      <alignment horizontal="right"/>
    </xf>
    <xf numFmtId="0" fontId="0" fillId="0" borderId="1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8" fillId="0" borderId="0" xfId="1"/>
    <xf numFmtId="0" fontId="8" fillId="2" borderId="0" xfId="1" applyFill="1"/>
    <xf numFmtId="0" fontId="11" fillId="0" borderId="35" xfId="1" applyFont="1" applyBorder="1" applyProtection="1">
      <protection locked="0" hidden="1"/>
    </xf>
    <xf numFmtId="0" fontId="8" fillId="0" borderId="36" xfId="1" applyFont="1" applyBorder="1" applyProtection="1">
      <protection locked="0" hidden="1"/>
    </xf>
    <xf numFmtId="0" fontId="11" fillId="2" borderId="35" xfId="1" applyFont="1" applyFill="1" applyBorder="1" applyProtection="1">
      <protection locked="0" hidden="1"/>
    </xf>
    <xf numFmtId="0" fontId="8" fillId="2" borderId="36" xfId="1" applyFont="1" applyFill="1" applyBorder="1" applyProtection="1">
      <protection locked="0" hidden="1"/>
    </xf>
    <xf numFmtId="0" fontId="11" fillId="0" borderId="12" xfId="1" applyFont="1" applyBorder="1" applyProtection="1">
      <protection locked="0" hidden="1"/>
    </xf>
    <xf numFmtId="0" fontId="8" fillId="0" borderId="16" xfId="1" applyFont="1" applyBorder="1" applyProtection="1">
      <protection locked="0" hidden="1"/>
    </xf>
    <xf numFmtId="0" fontId="10" fillId="2" borderId="12" xfId="1" applyFont="1" applyFill="1" applyBorder="1" applyAlignment="1" applyProtection="1">
      <alignment horizontal="left"/>
      <protection locked="0" hidden="1"/>
    </xf>
    <xf numFmtId="0" fontId="10" fillId="2" borderId="16" xfId="1" applyFont="1" applyFill="1" applyBorder="1" applyProtection="1">
      <protection locked="0" hidden="1"/>
    </xf>
    <xf numFmtId="0" fontId="10" fillId="0" borderId="12" xfId="1" applyFont="1" applyBorder="1" applyProtection="1">
      <protection locked="0" hidden="1"/>
    </xf>
    <xf numFmtId="0" fontId="10" fillId="0" borderId="16" xfId="1" applyFont="1" applyBorder="1" applyProtection="1">
      <protection locked="0" hidden="1"/>
    </xf>
    <xf numFmtId="0" fontId="13" fillId="0" borderId="12" xfId="1" applyFont="1" applyBorder="1" applyProtection="1">
      <protection locked="0" hidden="1"/>
    </xf>
    <xf numFmtId="0" fontId="13" fillId="0" borderId="16" xfId="1" applyFont="1" applyBorder="1" applyProtection="1">
      <protection locked="0" hidden="1"/>
    </xf>
    <xf numFmtId="0" fontId="15" fillId="2" borderId="10" xfId="1" applyFont="1" applyFill="1" applyBorder="1" applyProtection="1">
      <protection locked="0" hidden="1"/>
    </xf>
    <xf numFmtId="0" fontId="15" fillId="2" borderId="15" xfId="1" applyFont="1" applyFill="1" applyBorder="1" applyProtection="1">
      <protection locked="0" hidden="1"/>
    </xf>
    <xf numFmtId="0" fontId="10" fillId="0" borderId="10" xfId="1" applyFont="1" applyBorder="1"/>
    <xf numFmtId="0" fontId="13" fillId="0" borderId="15" xfId="1" applyFont="1" applyBorder="1" applyProtection="1">
      <protection locked="0" hidden="1"/>
    </xf>
    <xf numFmtId="0" fontId="11" fillId="2" borderId="12" xfId="1" applyFont="1" applyFill="1" applyBorder="1" applyProtection="1">
      <protection locked="0" hidden="1"/>
    </xf>
    <xf numFmtId="0" fontId="15" fillId="2" borderId="16" xfId="1" applyFont="1" applyFill="1" applyBorder="1" applyProtection="1">
      <protection locked="0" hidden="1"/>
    </xf>
    <xf numFmtId="0" fontId="8" fillId="2" borderId="0" xfId="1" applyFont="1" applyFill="1" applyBorder="1" applyProtection="1">
      <protection locked="0" hidden="1"/>
    </xf>
    <xf numFmtId="0" fontId="8" fillId="2" borderId="12" xfId="1" applyFont="1" applyFill="1" applyBorder="1" applyProtection="1">
      <protection locked="0" hidden="1"/>
    </xf>
    <xf numFmtId="0" fontId="8" fillId="2" borderId="16" xfId="1" applyFont="1" applyFill="1" applyBorder="1" applyProtection="1">
      <protection locked="0" hidden="1"/>
    </xf>
    <xf numFmtId="49" fontId="9" fillId="0" borderId="18" xfId="1" applyNumberFormat="1" applyFont="1" applyBorder="1" applyAlignment="1" applyProtection="1">
      <alignment horizontal="center"/>
      <protection locked="0" hidden="1"/>
    </xf>
    <xf numFmtId="0" fontId="8" fillId="0" borderId="19" xfId="1" applyFont="1" applyBorder="1" applyProtection="1">
      <protection locked="0" hidden="1"/>
    </xf>
    <xf numFmtId="0" fontId="8" fillId="2" borderId="18" xfId="1" applyFont="1" applyFill="1" applyBorder="1" applyProtection="1">
      <protection locked="0" hidden="1"/>
    </xf>
    <xf numFmtId="0" fontId="8" fillId="2" borderId="19" xfId="1" applyFont="1" applyFill="1" applyBorder="1" applyProtection="1">
      <protection locked="0" hidden="1"/>
    </xf>
    <xf numFmtId="0" fontId="8" fillId="0" borderId="12" xfId="1" applyFont="1" applyBorder="1" applyProtection="1">
      <protection locked="0" hidden="1"/>
    </xf>
    <xf numFmtId="0" fontId="8" fillId="0" borderId="0" xfId="1" applyFont="1" applyBorder="1" applyProtection="1">
      <protection locked="0" hidden="1"/>
    </xf>
    <xf numFmtId="0" fontId="13" fillId="0" borderId="2" xfId="1" applyFont="1" applyBorder="1" applyAlignment="1" applyProtection="1">
      <alignment horizontal="center" vertical="center" wrapText="1"/>
      <protection locked="0" hidden="1"/>
    </xf>
    <xf numFmtId="0" fontId="13" fillId="0" borderId="30" xfId="1" applyFont="1" applyBorder="1" applyAlignment="1" applyProtection="1">
      <alignment horizontal="center" vertical="top" wrapText="1"/>
      <protection locked="0" hidden="1"/>
    </xf>
    <xf numFmtId="0" fontId="13" fillId="2" borderId="30" xfId="1" applyFont="1" applyFill="1" applyBorder="1" applyAlignment="1" applyProtection="1">
      <alignment horizontal="center" vertical="top" wrapText="1"/>
      <protection locked="0" hidden="1"/>
    </xf>
    <xf numFmtId="0" fontId="13" fillId="2" borderId="30" xfId="1" applyFont="1" applyFill="1" applyBorder="1" applyAlignment="1" applyProtection="1">
      <alignment horizontal="center" vertical="center" wrapText="1"/>
      <protection locked="0" hidden="1"/>
    </xf>
    <xf numFmtId="0" fontId="13" fillId="2" borderId="37" xfId="1" applyFont="1" applyFill="1" applyBorder="1" applyAlignment="1" applyProtection="1">
      <alignment horizontal="center" vertical="top" wrapText="1"/>
      <protection locked="0" hidden="1"/>
    </xf>
    <xf numFmtId="0" fontId="8" fillId="0" borderId="0" xfId="1" applyAlignment="1">
      <alignment wrapText="1"/>
    </xf>
    <xf numFmtId="0" fontId="13" fillId="0" borderId="10" xfId="1" applyFont="1" applyBorder="1" applyAlignment="1" applyProtection="1">
      <alignment wrapText="1"/>
      <protection locked="0" hidden="1"/>
    </xf>
    <xf numFmtId="4" fontId="13" fillId="2" borderId="38" xfId="1" applyNumberFormat="1" applyFont="1" applyFill="1" applyBorder="1" applyAlignment="1" applyProtection="1">
      <alignment vertical="center" wrapText="1"/>
      <protection locked="0" hidden="1"/>
    </xf>
    <xf numFmtId="0" fontId="13" fillId="2" borderId="39" xfId="1" applyFont="1" applyFill="1" applyBorder="1" applyAlignment="1" applyProtection="1">
      <alignment wrapText="1"/>
      <protection locked="0" hidden="1"/>
    </xf>
    <xf numFmtId="4" fontId="13" fillId="2" borderId="28" xfId="1" applyNumberFormat="1" applyFont="1" applyFill="1" applyBorder="1" applyAlignment="1" applyProtection="1">
      <alignment vertical="center" wrapText="1"/>
      <protection locked="0" hidden="1"/>
    </xf>
    <xf numFmtId="0" fontId="13" fillId="0" borderId="32" xfId="1" applyFont="1" applyBorder="1" applyAlignment="1" applyProtection="1">
      <alignment wrapText="1"/>
      <protection locked="0" hidden="1"/>
    </xf>
    <xf numFmtId="0" fontId="13" fillId="0" borderId="13" xfId="1" applyFont="1" applyBorder="1" applyAlignment="1" applyProtection="1">
      <alignment wrapText="1"/>
      <protection locked="0" hidden="1"/>
    </xf>
    <xf numFmtId="0" fontId="15" fillId="0" borderId="13" xfId="1" applyFont="1" applyBorder="1" applyAlignment="1" applyProtection="1">
      <alignment wrapText="1"/>
      <protection locked="0" hidden="1"/>
    </xf>
    <xf numFmtId="0" fontId="15" fillId="0" borderId="32" xfId="1" applyFont="1" applyBorder="1" applyAlignment="1" applyProtection="1">
      <alignment wrapText="1"/>
      <protection locked="0" hidden="1"/>
    </xf>
    <xf numFmtId="0" fontId="8" fillId="0" borderId="13" xfId="1" applyBorder="1" applyAlignment="1" applyProtection="1">
      <alignment wrapText="1"/>
      <protection locked="0" hidden="1"/>
    </xf>
    <xf numFmtId="0" fontId="8" fillId="0" borderId="40" xfId="1" applyFill="1" applyBorder="1" applyAlignment="1" applyProtection="1">
      <alignment wrapText="1"/>
      <protection locked="0" hidden="1"/>
    </xf>
    <xf numFmtId="0" fontId="8" fillId="0" borderId="32" xfId="1" applyBorder="1" applyAlignment="1" applyProtection="1">
      <alignment wrapText="1"/>
      <protection locked="0" hidden="1"/>
    </xf>
    <xf numFmtId="0" fontId="8" fillId="0" borderId="41" xfId="1" applyFill="1" applyBorder="1" applyAlignment="1" applyProtection="1">
      <alignment wrapText="1"/>
      <protection locked="0" hidden="1"/>
    </xf>
    <xf numFmtId="0" fontId="16" fillId="0" borderId="25" xfId="1" applyFont="1" applyFill="1" applyBorder="1" applyAlignment="1">
      <alignment wrapText="1"/>
    </xf>
    <xf numFmtId="0" fontId="16" fillId="0" borderId="40" xfId="1" applyFont="1" applyFill="1" applyBorder="1" applyAlignment="1">
      <alignment wrapText="1"/>
    </xf>
    <xf numFmtId="0" fontId="10" fillId="0" borderId="32" xfId="1" applyFont="1" applyBorder="1" applyAlignment="1" applyProtection="1">
      <alignment wrapText="1"/>
      <protection locked="0" hidden="1"/>
    </xf>
    <xf numFmtId="0" fontId="16" fillId="0" borderId="41" xfId="1" applyFont="1" applyFill="1" applyBorder="1" applyAlignment="1">
      <alignment wrapText="1"/>
    </xf>
    <xf numFmtId="0" fontId="17" fillId="0" borderId="12" xfId="1" applyFont="1" applyBorder="1" applyAlignment="1">
      <alignment horizontal="left" wrapText="1"/>
    </xf>
    <xf numFmtId="0" fontId="17" fillId="0" borderId="32" xfId="1" applyFont="1" applyBorder="1" applyAlignment="1">
      <alignment horizontal="left" wrapText="1"/>
    </xf>
    <xf numFmtId="0" fontId="16" fillId="0" borderId="32" xfId="1" applyFont="1" applyBorder="1" applyAlignment="1">
      <alignment horizontal="left" wrapText="1"/>
    </xf>
    <xf numFmtId="0" fontId="16" fillId="0" borderId="13" xfId="1" applyFont="1" applyBorder="1" applyAlignment="1">
      <alignment horizontal="left" wrapText="1"/>
    </xf>
    <xf numFmtId="0" fontId="16" fillId="0" borderId="12" xfId="1" applyFont="1" applyBorder="1" applyAlignment="1">
      <alignment wrapText="1"/>
    </xf>
    <xf numFmtId="0" fontId="16" fillId="0" borderId="32" xfId="1" applyFont="1" applyBorder="1" applyAlignment="1">
      <alignment wrapText="1"/>
    </xf>
    <xf numFmtId="0" fontId="17" fillId="0" borderId="32" xfId="1" applyFont="1" applyBorder="1" applyAlignment="1">
      <alignment wrapText="1"/>
    </xf>
    <xf numFmtId="0" fontId="17" fillId="0" borderId="13" xfId="1" applyFont="1" applyBorder="1" applyAlignment="1">
      <alignment wrapText="1"/>
    </xf>
    <xf numFmtId="0" fontId="10" fillId="0" borderId="0" xfId="1" applyFont="1" applyAlignment="1">
      <alignment wrapText="1"/>
    </xf>
    <xf numFmtId="0" fontId="13" fillId="0" borderId="2" xfId="1" applyFont="1" applyBorder="1" applyAlignment="1">
      <alignment vertical="center" wrapText="1"/>
    </xf>
    <xf numFmtId="4" fontId="13" fillId="2" borderId="30" xfId="1" applyNumberFormat="1" applyFont="1" applyFill="1" applyBorder="1" applyAlignment="1">
      <alignment vertical="center" wrapText="1"/>
    </xf>
    <xf numFmtId="0" fontId="13" fillId="2" borderId="30" xfId="1" applyFont="1" applyFill="1" applyBorder="1" applyAlignment="1">
      <alignment vertical="center" wrapText="1"/>
    </xf>
    <xf numFmtId="4" fontId="13" fillId="2" borderId="37" xfId="1" applyNumberFormat="1" applyFont="1" applyFill="1" applyBorder="1" applyAlignment="1">
      <alignment vertical="center" wrapText="1"/>
    </xf>
    <xf numFmtId="4" fontId="8" fillId="0" borderId="0" xfId="1" applyNumberFormat="1" applyAlignment="1">
      <alignment wrapText="1"/>
    </xf>
    <xf numFmtId="0" fontId="8" fillId="0" borderId="0" xfId="1" applyFill="1"/>
    <xf numFmtId="0" fontId="15" fillId="0" borderId="0" xfId="1" applyFont="1" applyFill="1"/>
    <xf numFmtId="0" fontId="10" fillId="0" borderId="0" xfId="1" applyFont="1" applyBorder="1"/>
    <xf numFmtId="0" fontId="10" fillId="0" borderId="0" xfId="1" applyFont="1"/>
    <xf numFmtId="0" fontId="15" fillId="0" borderId="4" xfId="1" applyFont="1" applyFill="1" applyBorder="1"/>
    <xf numFmtId="0" fontId="15" fillId="0" borderId="0" xfId="1" applyFont="1" applyFill="1" applyBorder="1" applyProtection="1">
      <protection locked="0"/>
    </xf>
    <xf numFmtId="14" fontId="15" fillId="0" borderId="4" xfId="1" applyNumberFormat="1" applyFont="1" applyFill="1" applyBorder="1" applyAlignment="1" applyProtection="1">
      <alignment horizontal="center"/>
      <protection locked="0"/>
    </xf>
    <xf numFmtId="0" fontId="15" fillId="0" borderId="0" xfId="1" applyFont="1" applyFill="1" applyBorder="1"/>
    <xf numFmtId="0" fontId="13" fillId="0" borderId="0" xfId="1" applyFont="1" applyFill="1"/>
    <xf numFmtId="0" fontId="13" fillId="0" borderId="0" xfId="1" applyFont="1" applyFill="1" applyBorder="1" applyProtection="1">
      <protection locked="0"/>
    </xf>
    <xf numFmtId="0" fontId="8" fillId="0" borderId="0" xfId="1" applyBorder="1"/>
    <xf numFmtId="0" fontId="13" fillId="0" borderId="0" xfId="1" applyFont="1" applyFill="1" applyBorder="1"/>
    <xf numFmtId="0" fontId="8" fillId="0" borderId="0" xfId="1" applyFill="1" applyBorder="1"/>
    <xf numFmtId="4" fontId="8" fillId="0" borderId="0" xfId="1" applyNumberFormat="1"/>
    <xf numFmtId="0" fontId="0" fillId="3" borderId="4" xfId="0" applyFill="1" applyBorder="1"/>
    <xf numFmtId="0" fontId="0" fillId="3" borderId="15" xfId="0" applyFill="1" applyBorder="1"/>
    <xf numFmtId="0" fontId="0" fillId="3" borderId="0" xfId="0" applyFill="1" applyBorder="1"/>
    <xf numFmtId="4" fontId="0" fillId="3" borderId="11" xfId="0" applyNumberFormat="1" applyFill="1" applyBorder="1" applyAlignment="1">
      <alignment horizontal="right"/>
    </xf>
    <xf numFmtId="4" fontId="0" fillId="3" borderId="1" xfId="0" applyNumberFormat="1" applyFill="1" applyBorder="1"/>
    <xf numFmtId="0" fontId="2" fillId="3" borderId="0" xfId="0" applyFont="1" applyFill="1" applyBorder="1"/>
    <xf numFmtId="4" fontId="2" fillId="3" borderId="11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37" xfId="0" applyFont="1" applyFill="1" applyBorder="1"/>
    <xf numFmtId="4" fontId="2" fillId="0" borderId="42" xfId="0" applyNumberFormat="1" applyFont="1" applyFill="1" applyBorder="1" applyAlignment="1">
      <alignment horizontal="right"/>
    </xf>
    <xf numFmtId="4" fontId="2" fillId="0" borderId="43" xfId="0" applyNumberFormat="1" applyFont="1" applyFill="1" applyBorder="1"/>
    <xf numFmtId="0" fontId="5" fillId="3" borderId="4" xfId="0" applyFont="1" applyFill="1" applyBorder="1"/>
    <xf numFmtId="0" fontId="5" fillId="3" borderId="15" xfId="0" applyFont="1" applyFill="1" applyBorder="1"/>
    <xf numFmtId="0" fontId="5" fillId="3" borderId="0" xfId="0" applyFont="1" applyFill="1" applyBorder="1"/>
    <xf numFmtId="4" fontId="5" fillId="3" borderId="11" xfId="0" applyNumberFormat="1" applyFont="1" applyFill="1" applyBorder="1" applyAlignment="1">
      <alignment horizontal="right"/>
    </xf>
    <xf numFmtId="4" fontId="5" fillId="3" borderId="1" xfId="0" applyNumberFormat="1" applyFont="1" applyFill="1" applyBorder="1"/>
    <xf numFmtId="0" fontId="5" fillId="3" borderId="16" xfId="0" applyFont="1" applyFill="1" applyBorder="1"/>
    <xf numFmtId="0" fontId="5" fillId="3" borderId="5" xfId="0" applyFont="1" applyFill="1" applyBorder="1"/>
    <xf numFmtId="0" fontId="5" fillId="3" borderId="17" xfId="0" applyFont="1" applyFill="1" applyBorder="1"/>
    <xf numFmtId="0" fontId="8" fillId="3" borderId="0" xfId="1" applyFill="1" applyAlignment="1">
      <alignment wrapText="1"/>
    </xf>
    <xf numFmtId="0" fontId="1" fillId="0" borderId="0" xfId="0" applyFont="1"/>
    <xf numFmtId="4" fontId="1" fillId="0" borderId="44" xfId="0" applyNumberFormat="1" applyFont="1" applyBorder="1" applyAlignment="1">
      <alignment horizontal="right"/>
    </xf>
    <xf numFmtId="0" fontId="1" fillId="0" borderId="45" xfId="0" applyFont="1" applyBorder="1"/>
    <xf numFmtId="0" fontId="1" fillId="0" borderId="12" xfId="0" applyFont="1" applyFill="1" applyBorder="1"/>
    <xf numFmtId="0" fontId="1" fillId="0" borderId="25" xfId="0" applyFont="1" applyFill="1" applyBorder="1"/>
    <xf numFmtId="4" fontId="2" fillId="0" borderId="46" xfId="0" applyNumberFormat="1" applyFont="1" applyFill="1" applyBorder="1" applyAlignment="1">
      <alignment horizontal="right"/>
    </xf>
    <xf numFmtId="4" fontId="2" fillId="0" borderId="47" xfId="0" applyNumberFormat="1" applyFont="1" applyFill="1" applyBorder="1"/>
    <xf numFmtId="49" fontId="2" fillId="0" borderId="18" xfId="0" applyNumberFormat="1" applyFont="1" applyFill="1" applyBorder="1"/>
    <xf numFmtId="4" fontId="10" fillId="0" borderId="40" xfId="1" applyNumberFormat="1" applyFont="1" applyFill="1" applyBorder="1" applyAlignment="1" applyProtection="1">
      <alignment vertical="center" wrapText="1"/>
      <protection locked="0" hidden="1"/>
    </xf>
    <xf numFmtId="0" fontId="13" fillId="0" borderId="40" xfId="1" applyFont="1" applyFill="1" applyBorder="1" applyAlignment="1" applyProtection="1">
      <alignment wrapText="1"/>
      <protection locked="0" hidden="1"/>
    </xf>
    <xf numFmtId="4" fontId="13" fillId="0" borderId="34" xfId="1" applyNumberFormat="1" applyFont="1" applyFill="1" applyBorder="1" applyAlignment="1" applyProtection="1">
      <alignment vertical="center" wrapText="1"/>
      <protection locked="0" hidden="1"/>
    </xf>
    <xf numFmtId="4" fontId="13" fillId="0" borderId="41" xfId="1" applyNumberFormat="1" applyFont="1" applyFill="1" applyBorder="1" applyAlignment="1" applyProtection="1">
      <alignment vertical="center" wrapText="1"/>
      <protection locked="0" hidden="1"/>
    </xf>
    <xf numFmtId="0" fontId="13" fillId="0" borderId="41" xfId="1" applyFont="1" applyFill="1" applyBorder="1" applyAlignment="1" applyProtection="1">
      <alignment wrapText="1"/>
      <protection locked="0" hidden="1"/>
    </xf>
    <xf numFmtId="4" fontId="2" fillId="0" borderId="38" xfId="1" applyNumberFormat="1" applyFont="1" applyFill="1" applyBorder="1" applyAlignment="1" applyProtection="1">
      <alignment vertical="center" wrapText="1"/>
      <protection locked="0" hidden="1"/>
    </xf>
    <xf numFmtId="0" fontId="15" fillId="0" borderId="38" xfId="1" applyFont="1" applyFill="1" applyBorder="1" applyAlignment="1" applyProtection="1">
      <alignment wrapText="1"/>
      <protection locked="0" hidden="1"/>
    </xf>
    <xf numFmtId="4" fontId="5" fillId="0" borderId="34" xfId="1" applyNumberFormat="1" applyFont="1" applyFill="1" applyBorder="1" applyAlignment="1" applyProtection="1">
      <alignment vertical="center" wrapText="1"/>
      <protection locked="0" hidden="1"/>
    </xf>
    <xf numFmtId="4" fontId="8" fillId="0" borderId="40" xfId="1" applyNumberFormat="1" applyFont="1" applyFill="1" applyBorder="1" applyAlignment="1" applyProtection="1">
      <alignment vertical="center" wrapText="1"/>
      <protection locked="0" hidden="1"/>
    </xf>
    <xf numFmtId="0" fontId="15" fillId="0" borderId="41" xfId="1" applyFont="1" applyFill="1" applyBorder="1" applyAlignment="1" applyProtection="1">
      <alignment wrapText="1"/>
      <protection locked="0" hidden="1"/>
    </xf>
    <xf numFmtId="0" fontId="13" fillId="0" borderId="40" xfId="1" applyFont="1" applyFill="1" applyBorder="1" applyAlignment="1" applyProtection="1">
      <alignment vertical="center" wrapText="1"/>
      <protection locked="0" hidden="1"/>
    </xf>
    <xf numFmtId="4" fontId="13" fillId="0" borderId="40" xfId="1" applyNumberFormat="1" applyFont="1" applyFill="1" applyBorder="1" applyAlignment="1" applyProtection="1">
      <alignment vertical="center" wrapText="1"/>
      <protection locked="0" hidden="1"/>
    </xf>
    <xf numFmtId="4" fontId="13" fillId="0" borderId="25" xfId="1" applyNumberFormat="1" applyFont="1" applyFill="1" applyBorder="1" applyAlignment="1">
      <alignment vertical="center" wrapText="1"/>
    </xf>
    <xf numFmtId="4" fontId="13" fillId="0" borderId="40" xfId="1" applyNumberFormat="1" applyFont="1" applyFill="1" applyBorder="1" applyAlignment="1">
      <alignment vertical="center" wrapText="1"/>
    </xf>
    <xf numFmtId="0" fontId="19" fillId="0" borderId="40" xfId="1" applyFont="1" applyFill="1" applyBorder="1" applyAlignment="1">
      <alignment wrapText="1"/>
    </xf>
    <xf numFmtId="4" fontId="5" fillId="0" borderId="40" xfId="1" applyNumberFormat="1" applyFont="1" applyFill="1" applyBorder="1" applyAlignment="1">
      <alignment vertical="center" wrapText="1"/>
    </xf>
    <xf numFmtId="0" fontId="18" fillId="0" borderId="40" xfId="1" applyFont="1" applyFill="1" applyBorder="1" applyAlignment="1">
      <alignment wrapText="1"/>
    </xf>
    <xf numFmtId="0" fontId="17" fillId="0" borderId="40" xfId="1" applyFont="1" applyFill="1" applyBorder="1" applyAlignment="1">
      <alignment wrapText="1"/>
    </xf>
    <xf numFmtId="4" fontId="13" fillId="0" borderId="34" xfId="1" applyNumberFormat="1" applyFont="1" applyFill="1" applyBorder="1" applyAlignment="1">
      <alignment vertical="center" wrapText="1"/>
    </xf>
    <xf numFmtId="4" fontId="13" fillId="0" borderId="17" xfId="1" applyNumberFormat="1" applyFont="1" applyFill="1" applyBorder="1" applyAlignment="1" applyProtection="1">
      <alignment vertical="center" wrapText="1"/>
      <protection locked="0" hidden="1"/>
    </xf>
    <xf numFmtId="0" fontId="8" fillId="0" borderId="41" xfId="1" applyFill="1" applyBorder="1" applyAlignment="1">
      <alignment wrapText="1"/>
    </xf>
    <xf numFmtId="0" fontId="8" fillId="0" borderId="17" xfId="1" applyFill="1" applyBorder="1" applyAlignment="1">
      <alignment wrapText="1"/>
    </xf>
    <xf numFmtId="4" fontId="13" fillId="0" borderId="41" xfId="1" applyNumberFormat="1" applyFont="1" applyFill="1" applyBorder="1" applyAlignment="1">
      <alignment wrapText="1"/>
    </xf>
    <xf numFmtId="0" fontId="17" fillId="0" borderId="41" xfId="1" applyFont="1" applyFill="1" applyBorder="1" applyAlignment="1">
      <alignment wrapText="1"/>
    </xf>
    <xf numFmtId="4" fontId="15" fillId="0" borderId="17" xfId="1" applyNumberFormat="1" applyFont="1" applyFill="1" applyBorder="1" applyAlignment="1">
      <alignment vertical="center" wrapText="1"/>
    </xf>
    <xf numFmtId="4" fontId="15" fillId="0" borderId="40" xfId="1" applyNumberFormat="1" applyFont="1" applyFill="1" applyBorder="1" applyAlignment="1">
      <alignment vertical="center" wrapText="1"/>
    </xf>
    <xf numFmtId="4" fontId="15" fillId="0" borderId="34" xfId="1" applyNumberFormat="1" applyFont="1" applyFill="1" applyBorder="1" applyAlignment="1">
      <alignment vertical="center" wrapText="1"/>
    </xf>
    <xf numFmtId="0" fontId="16" fillId="0" borderId="48" xfId="1" applyFont="1" applyFill="1" applyBorder="1" applyAlignment="1">
      <alignment wrapText="1"/>
    </xf>
    <xf numFmtId="4" fontId="15" fillId="0" borderId="49" xfId="1" applyNumberFormat="1" applyFont="1" applyFill="1" applyBorder="1" applyAlignment="1">
      <alignment vertical="center" wrapText="1"/>
    </xf>
    <xf numFmtId="0" fontId="0" fillId="0" borderId="35" xfId="0" applyFill="1" applyBorder="1" applyAlignment="1"/>
    <xf numFmtId="0" fontId="0" fillId="0" borderId="8" xfId="0" applyFill="1" applyBorder="1" applyAlignment="1"/>
    <xf numFmtId="0" fontId="0" fillId="0" borderId="36" xfId="0" applyFill="1" applyBorder="1" applyAlignment="1"/>
    <xf numFmtId="0" fontId="0" fillId="0" borderId="5" xfId="0" applyFill="1" applyBorder="1" applyAlignment="1">
      <alignment vertical="top" wrapText="1"/>
    </xf>
    <xf numFmtId="0" fontId="0" fillId="0" borderId="17" xfId="0" applyFill="1" applyBorder="1" applyAlignment="1">
      <alignment vertical="top" wrapText="1"/>
    </xf>
    <xf numFmtId="0" fontId="0" fillId="0" borderId="5" xfId="0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7" xfId="0" applyBorder="1" applyAlignment="1">
      <alignment wrapText="1"/>
    </xf>
    <xf numFmtId="0" fontId="1" fillId="0" borderId="14" xfId="0" applyFont="1" applyBorder="1" applyAlignment="1"/>
    <xf numFmtId="0" fontId="1" fillId="0" borderId="19" xfId="0" applyFont="1" applyBorder="1" applyAlignment="1"/>
    <xf numFmtId="0" fontId="0" fillId="0" borderId="0" xfId="0" applyBorder="1" applyAlignment="1"/>
    <xf numFmtId="0" fontId="13" fillId="2" borderId="14" xfId="1" applyFont="1" applyFill="1" applyBorder="1" applyAlignment="1" applyProtection="1">
      <alignment horizontal="left" vertical="center"/>
      <protection locked="0" hidden="1"/>
    </xf>
    <xf numFmtId="0" fontId="13" fillId="0" borderId="0" xfId="1" applyFont="1" applyFill="1" applyBorder="1" applyAlignment="1">
      <alignment vertical="center"/>
    </xf>
    <xf numFmtId="0" fontId="13" fillId="2" borderId="0" xfId="1" applyFont="1" applyFill="1" applyBorder="1" applyAlignment="1" applyProtection="1">
      <alignment vertical="center"/>
      <protection locked="0" hidden="1"/>
    </xf>
    <xf numFmtId="0" fontId="14" fillId="2" borderId="0" xfId="1" applyFont="1" applyFill="1" applyBorder="1" applyAlignment="1" applyProtection="1">
      <alignment vertical="center"/>
      <protection locked="0" hidden="1"/>
    </xf>
    <xf numFmtId="0" fontId="14" fillId="2" borderId="0" xfId="1" applyFont="1" applyFill="1" applyBorder="1" applyAlignment="1" applyProtection="1">
      <alignment vertical="top"/>
      <protection locked="0" hidden="1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2" fillId="0" borderId="21" xfId="0" applyFont="1" applyFill="1" applyBorder="1" applyAlignment="1"/>
    <xf numFmtId="0" fontId="2" fillId="0" borderId="12" xfId="0" applyFont="1" applyFill="1" applyBorder="1" applyAlignment="1"/>
    <xf numFmtId="0" fontId="0" fillId="0" borderId="0" xfId="0" applyFill="1" applyAlignment="1"/>
    <xf numFmtId="0" fontId="12" fillId="2" borderId="8" xfId="1" applyFont="1" applyFill="1" applyBorder="1" applyAlignment="1" applyProtection="1">
      <alignment vertical="center"/>
      <protection locked="0" hidden="1"/>
    </xf>
    <xf numFmtId="0" fontId="13" fillId="0" borderId="33" xfId="1" applyFont="1" applyFill="1" applyBorder="1" applyAlignment="1">
      <alignment vertical="center"/>
    </xf>
    <xf numFmtId="0" fontId="20" fillId="0" borderId="12" xfId="0" applyFont="1" applyFill="1" applyBorder="1" applyAlignment="1"/>
    <xf numFmtId="0" fontId="20" fillId="0" borderId="0" xfId="0" applyFont="1" applyFill="1" applyBorder="1" applyAlignment="1"/>
    <xf numFmtId="0" fontId="20" fillId="0" borderId="16" xfId="0" applyFont="1" applyFill="1" applyBorder="1" applyAlignment="1"/>
    <xf numFmtId="0" fontId="0" fillId="0" borderId="0" xfId="0" applyFill="1" applyBorder="1" applyAlignment="1"/>
    <xf numFmtId="14" fontId="2" fillId="0" borderId="0" xfId="0" applyNumberFormat="1" applyFont="1" applyFill="1" applyAlignment="1"/>
    <xf numFmtId="0" fontId="2" fillId="0" borderId="0" xfId="0" applyFont="1" applyAlignment="1"/>
    <xf numFmtId="0" fontId="0" fillId="0" borderId="0" xfId="0" applyAlignment="1"/>
    <xf numFmtId="0" fontId="2" fillId="0" borderId="12" xfId="0" applyFont="1" applyBorder="1" applyAlignment="1"/>
    <xf numFmtId="0" fontId="2" fillId="0" borderId="21" xfId="0" applyFont="1" applyBorder="1" applyAlignment="1"/>
    <xf numFmtId="0" fontId="2" fillId="0" borderId="0" xfId="0" applyFont="1" applyBorder="1" applyAlignment="1"/>
    <xf numFmtId="14" fontId="0" fillId="0" borderId="0" xfId="0" applyNumberFormat="1" applyBorder="1" applyAlignment="1"/>
    <xf numFmtId="0" fontId="2" fillId="0" borderId="12" xfId="0" applyFont="1" applyBorder="1" applyAlignment="1">
      <alignment horizontal="left"/>
    </xf>
    <xf numFmtId="0" fontId="0" fillId="0" borderId="13" xfId="0" applyBorder="1" applyAlignment="1"/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2" fillId="0" borderId="12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2"/>
  <sheetViews>
    <sheetView tabSelected="1" zoomScaleNormal="100" workbookViewId="0">
      <selection activeCell="B16" sqref="B16"/>
    </sheetView>
  </sheetViews>
  <sheetFormatPr defaultRowHeight="12.75" x14ac:dyDescent="0.2"/>
  <cols>
    <col min="1" max="1" width="35.7109375" style="126" customWidth="1"/>
    <col min="2" max="2" width="16.28515625" style="126" customWidth="1"/>
    <col min="3" max="3" width="16.28515625" style="127" customWidth="1"/>
    <col min="4" max="4" width="35.7109375" style="127" customWidth="1"/>
    <col min="5" max="6" width="16.28515625" style="127" customWidth="1"/>
    <col min="7" max="7" width="9.140625" style="126"/>
    <col min="8" max="8" width="13.85546875" style="126" bestFit="1" customWidth="1"/>
    <col min="9" max="16384" width="9.140625" style="126"/>
  </cols>
  <sheetData>
    <row r="1" spans="1:7" ht="13.5" thickBot="1" x14ac:dyDescent="0.25"/>
    <row r="2" spans="1:7" ht="15.75" x14ac:dyDescent="0.2">
      <c r="A2" s="128" t="s">
        <v>111</v>
      </c>
      <c r="B2" s="129"/>
      <c r="C2" s="293" t="s">
        <v>112</v>
      </c>
      <c r="D2" s="293"/>
      <c r="E2" s="130" t="s">
        <v>1</v>
      </c>
      <c r="F2" s="131"/>
    </row>
    <row r="3" spans="1:7" x14ac:dyDescent="0.2">
      <c r="A3" s="132" t="s">
        <v>113</v>
      </c>
      <c r="B3" s="133"/>
      <c r="C3" s="285" t="s">
        <v>114</v>
      </c>
      <c r="D3" s="285"/>
      <c r="E3" s="134" t="s">
        <v>115</v>
      </c>
      <c r="F3" s="135"/>
    </row>
    <row r="4" spans="1:7" x14ac:dyDescent="0.2">
      <c r="A4" s="136" t="s">
        <v>116</v>
      </c>
      <c r="B4" s="137"/>
      <c r="C4" s="286" t="s">
        <v>117</v>
      </c>
      <c r="D4" s="286"/>
      <c r="E4" s="134" t="s">
        <v>118</v>
      </c>
      <c r="F4" s="135"/>
    </row>
    <row r="5" spans="1:7" x14ac:dyDescent="0.2">
      <c r="A5" s="136" t="s">
        <v>204</v>
      </c>
      <c r="B5" s="137"/>
      <c r="C5" s="286" t="s">
        <v>119</v>
      </c>
      <c r="D5" s="286"/>
      <c r="E5" s="134" t="s">
        <v>3</v>
      </c>
      <c r="F5" s="135"/>
    </row>
    <row r="6" spans="1:7" x14ac:dyDescent="0.2">
      <c r="A6" s="138" t="s">
        <v>205</v>
      </c>
      <c r="B6" s="139"/>
      <c r="C6" s="287" t="s">
        <v>110</v>
      </c>
      <c r="D6" s="287"/>
      <c r="E6" s="140"/>
      <c r="F6" s="141"/>
    </row>
    <row r="7" spans="1:7" x14ac:dyDescent="0.2">
      <c r="A7" s="142" t="s">
        <v>206</v>
      </c>
      <c r="B7" s="143"/>
      <c r="C7" s="285" t="s">
        <v>120</v>
      </c>
      <c r="D7" s="285"/>
      <c r="E7" s="144" t="s">
        <v>121</v>
      </c>
      <c r="F7" s="145"/>
    </row>
    <row r="8" spans="1:7" x14ac:dyDescent="0.2">
      <c r="A8" s="132" t="s">
        <v>2</v>
      </c>
      <c r="B8" s="133"/>
      <c r="C8" s="146"/>
      <c r="D8" s="146"/>
      <c r="E8" s="147"/>
      <c r="F8" s="148"/>
    </row>
    <row r="9" spans="1:7" ht="13.5" thickBot="1" x14ac:dyDescent="0.25">
      <c r="A9" s="149" t="s">
        <v>207</v>
      </c>
      <c r="B9" s="150"/>
      <c r="C9" s="283" t="s">
        <v>212</v>
      </c>
      <c r="D9" s="283"/>
      <c r="E9" s="151"/>
      <c r="F9" s="152"/>
    </row>
    <row r="10" spans="1:7" ht="13.5" customHeight="1" thickBot="1" x14ac:dyDescent="0.25">
      <c r="A10" s="153"/>
      <c r="B10" s="154"/>
      <c r="C10" s="146"/>
      <c r="D10" s="146"/>
      <c r="E10" s="146"/>
      <c r="F10" s="148"/>
    </row>
    <row r="11" spans="1:7" s="160" customFormat="1" ht="26.25" thickBot="1" x14ac:dyDescent="0.25">
      <c r="A11" s="155" t="s">
        <v>122</v>
      </c>
      <c r="B11" s="156" t="s">
        <v>123</v>
      </c>
      <c r="C11" s="157" t="s">
        <v>124</v>
      </c>
      <c r="D11" s="158" t="s">
        <v>125</v>
      </c>
      <c r="E11" s="157" t="s">
        <v>123</v>
      </c>
      <c r="F11" s="159" t="s">
        <v>126</v>
      </c>
    </row>
    <row r="12" spans="1:7" s="160" customFormat="1" ht="18.75" customHeight="1" x14ac:dyDescent="0.2">
      <c r="A12" s="161" t="s">
        <v>202</v>
      </c>
      <c r="B12" s="162">
        <f>B13+B14+B24+B25+B29+B30</f>
        <v>563043171.80999994</v>
      </c>
      <c r="C12" s="162">
        <f>C13+C14+C24+C25+C29+C30</f>
        <v>577425442</v>
      </c>
      <c r="D12" s="163" t="s">
        <v>203</v>
      </c>
      <c r="E12" s="164">
        <f>E13+E14+E18+E19+E20</f>
        <v>536877876.59000003</v>
      </c>
      <c r="F12" s="164">
        <f>F13+F14+F18+F19+F20</f>
        <v>556569936.76999998</v>
      </c>
    </row>
    <row r="13" spans="1:7" s="160" customFormat="1" ht="18" customHeight="1" x14ac:dyDescent="0.2">
      <c r="A13" s="165" t="s">
        <v>127</v>
      </c>
      <c r="B13" s="234">
        <v>0</v>
      </c>
      <c r="C13" s="234">
        <v>0</v>
      </c>
      <c r="D13" s="235" t="s">
        <v>128</v>
      </c>
      <c r="E13" s="236">
        <v>641315547.58000004</v>
      </c>
      <c r="F13" s="236">
        <v>721888543.75999999</v>
      </c>
      <c r="G13" s="225"/>
    </row>
    <row r="14" spans="1:7" s="160" customFormat="1" ht="16.5" customHeight="1" x14ac:dyDescent="0.2">
      <c r="A14" s="166" t="s">
        <v>129</v>
      </c>
      <c r="B14" s="237">
        <f>B15+B22+B23</f>
        <v>548049424.05999994</v>
      </c>
      <c r="C14" s="237">
        <f>C15+C22+C23</f>
        <v>561342153.61000001</v>
      </c>
      <c r="D14" s="238" t="s">
        <v>130</v>
      </c>
      <c r="E14" s="236">
        <f>E16</f>
        <v>-104437670.98999999</v>
      </c>
      <c r="F14" s="236">
        <f>F16</f>
        <v>-165318606.99000001</v>
      </c>
      <c r="G14" s="225"/>
    </row>
    <row r="15" spans="1:7" s="160" customFormat="1" ht="18" customHeight="1" x14ac:dyDescent="0.2">
      <c r="A15" s="161" t="s">
        <v>131</v>
      </c>
      <c r="B15" s="239">
        <f>SUM(B16:B21)-B17</f>
        <v>462084408.07999998</v>
      </c>
      <c r="C15" s="239">
        <f>SUM(C16:C21)-C17</f>
        <v>467938765.83999997</v>
      </c>
      <c r="D15" s="240" t="s">
        <v>132</v>
      </c>
      <c r="E15" s="241">
        <v>0</v>
      </c>
      <c r="F15" s="241">
        <v>0</v>
      </c>
      <c r="G15" s="225"/>
    </row>
    <row r="16" spans="1:7" s="160" customFormat="1" ht="16.5" customHeight="1" x14ac:dyDescent="0.2">
      <c r="A16" s="167" t="s">
        <v>133</v>
      </c>
      <c r="B16" s="242">
        <v>377604158.63999999</v>
      </c>
      <c r="C16" s="242">
        <v>389762351.57999998</v>
      </c>
      <c r="D16" s="243" t="s">
        <v>134</v>
      </c>
      <c r="E16" s="241">
        <v>-104437670.98999999</v>
      </c>
      <c r="F16" s="241">
        <v>-165318606.99000001</v>
      </c>
      <c r="G16" s="225"/>
    </row>
    <row r="17" spans="1:7" s="160" customFormat="1" ht="57" customHeight="1" x14ac:dyDescent="0.2">
      <c r="A17" s="168" t="s">
        <v>185</v>
      </c>
      <c r="B17" s="242">
        <v>925899.33</v>
      </c>
      <c r="C17" s="242">
        <v>907383.33</v>
      </c>
      <c r="D17" s="244" t="s">
        <v>186</v>
      </c>
      <c r="E17" s="236">
        <v>0</v>
      </c>
      <c r="F17" s="236">
        <v>0</v>
      </c>
      <c r="G17" s="225"/>
    </row>
    <row r="18" spans="1:7" s="160" customFormat="1" ht="25.5" x14ac:dyDescent="0.2">
      <c r="A18" s="168" t="s">
        <v>135</v>
      </c>
      <c r="B18" s="242">
        <v>84347124.709999993</v>
      </c>
      <c r="C18" s="242">
        <v>77806230.269999996</v>
      </c>
      <c r="D18" s="235" t="s">
        <v>187</v>
      </c>
      <c r="E18" s="236">
        <v>0</v>
      </c>
      <c r="F18" s="236">
        <v>0</v>
      </c>
      <c r="G18" s="225"/>
    </row>
    <row r="19" spans="1:7" s="160" customFormat="1" ht="18" customHeight="1" x14ac:dyDescent="0.2">
      <c r="A19" s="168" t="s">
        <v>136</v>
      </c>
      <c r="B19" s="242">
        <v>67856.06</v>
      </c>
      <c r="C19" s="242">
        <v>330094.53999999998</v>
      </c>
      <c r="D19" s="235" t="s">
        <v>188</v>
      </c>
      <c r="E19" s="236">
        <v>0</v>
      </c>
      <c r="F19" s="236">
        <v>0</v>
      </c>
      <c r="G19" s="225"/>
    </row>
    <row r="20" spans="1:7" s="160" customFormat="1" x14ac:dyDescent="0.2">
      <c r="A20" s="168" t="s">
        <v>137</v>
      </c>
      <c r="B20" s="242">
        <v>0</v>
      </c>
      <c r="C20" s="242">
        <v>0</v>
      </c>
      <c r="D20" s="235" t="s">
        <v>189</v>
      </c>
      <c r="E20" s="236">
        <v>0</v>
      </c>
      <c r="F20" s="236">
        <v>0</v>
      </c>
      <c r="G20" s="225"/>
    </row>
    <row r="21" spans="1:7" s="160" customFormat="1" ht="19.5" customHeight="1" x14ac:dyDescent="0.2">
      <c r="A21" s="169" t="s">
        <v>138</v>
      </c>
      <c r="B21" s="242">
        <v>65268.67</v>
      </c>
      <c r="C21" s="242">
        <v>40089.449999999997</v>
      </c>
      <c r="D21" s="235"/>
      <c r="E21" s="236"/>
      <c r="F21" s="236"/>
    </row>
    <row r="22" spans="1:7" s="160" customFormat="1" ht="25.5" x14ac:dyDescent="0.2">
      <c r="A22" s="165" t="s">
        <v>139</v>
      </c>
      <c r="B22" s="234">
        <v>85965015.980000004</v>
      </c>
      <c r="C22" s="234">
        <v>93403387.769999996</v>
      </c>
      <c r="D22" s="235" t="s">
        <v>190</v>
      </c>
      <c r="E22" s="236">
        <f>E23+E24+E35+E36</f>
        <v>42541864.310000002</v>
      </c>
      <c r="F22" s="236">
        <f>F23+F24+F35+F36</f>
        <v>40383209.989999995</v>
      </c>
    </row>
    <row r="23" spans="1:7" s="160" customFormat="1" ht="25.5" x14ac:dyDescent="0.2">
      <c r="A23" s="165" t="s">
        <v>140</v>
      </c>
      <c r="B23" s="234">
        <v>0</v>
      </c>
      <c r="C23" s="234">
        <v>0</v>
      </c>
      <c r="D23" s="235" t="s">
        <v>141</v>
      </c>
      <c r="E23" s="236">
        <v>0</v>
      </c>
      <c r="F23" s="236">
        <v>0</v>
      </c>
    </row>
    <row r="24" spans="1:7" s="160" customFormat="1" ht="17.25" customHeight="1" x14ac:dyDescent="0.2">
      <c r="A24" s="165" t="s">
        <v>142</v>
      </c>
      <c r="B24" s="234">
        <v>14993747.75</v>
      </c>
      <c r="C24" s="234">
        <v>16083288.390000001</v>
      </c>
      <c r="D24" s="235" t="s">
        <v>143</v>
      </c>
      <c r="E24" s="236">
        <f>SUM(E25:E32)</f>
        <v>22208924.169999998</v>
      </c>
      <c r="F24" s="236">
        <f>SUM(F25:F32)</f>
        <v>19219472.279999997</v>
      </c>
    </row>
    <row r="25" spans="1:7" s="160" customFormat="1" ht="25.5" x14ac:dyDescent="0.2">
      <c r="A25" s="165" t="s">
        <v>144</v>
      </c>
      <c r="B25" s="245">
        <f>SUM(B26:B28)</f>
        <v>0</v>
      </c>
      <c r="C25" s="245">
        <f>SUM(C26:C28)</f>
        <v>0</v>
      </c>
      <c r="D25" s="170" t="s">
        <v>145</v>
      </c>
      <c r="E25" s="241">
        <v>6136475</v>
      </c>
      <c r="F25" s="241">
        <v>391826.37</v>
      </c>
    </row>
    <row r="26" spans="1:7" s="160" customFormat="1" ht="18.75" customHeight="1" x14ac:dyDescent="0.2">
      <c r="A26" s="171" t="s">
        <v>146</v>
      </c>
      <c r="B26" s="242">
        <v>0</v>
      </c>
      <c r="C26" s="242">
        <v>0</v>
      </c>
      <c r="D26" s="172" t="s">
        <v>147</v>
      </c>
      <c r="E26" s="241">
        <v>94451</v>
      </c>
      <c r="F26" s="241">
        <v>95660.95</v>
      </c>
    </row>
    <row r="27" spans="1:7" s="160" customFormat="1" ht="25.5" customHeight="1" x14ac:dyDescent="0.2">
      <c r="A27" s="171" t="s">
        <v>148</v>
      </c>
      <c r="B27" s="242">
        <v>0</v>
      </c>
      <c r="C27" s="242">
        <v>0</v>
      </c>
      <c r="D27" s="173" t="s">
        <v>149</v>
      </c>
      <c r="E27" s="241">
        <v>566831.89</v>
      </c>
      <c r="F27" s="241">
        <v>551147.06000000006</v>
      </c>
    </row>
    <row r="28" spans="1:7" s="160" customFormat="1" ht="25.5" x14ac:dyDescent="0.2">
      <c r="A28" s="171" t="s">
        <v>150</v>
      </c>
      <c r="B28" s="242">
        <v>0</v>
      </c>
      <c r="C28" s="242">
        <v>0</v>
      </c>
      <c r="D28" s="174" t="s">
        <v>151</v>
      </c>
      <c r="E28" s="241">
        <v>1002504.59</v>
      </c>
      <c r="F28" s="241">
        <v>961420.73</v>
      </c>
    </row>
    <row r="29" spans="1:7" s="160" customFormat="1" ht="22.5" customHeight="1" x14ac:dyDescent="0.2">
      <c r="A29" s="175" t="s">
        <v>152</v>
      </c>
      <c r="B29" s="234">
        <v>0</v>
      </c>
      <c r="C29" s="234">
        <v>0</v>
      </c>
      <c r="D29" s="174" t="s">
        <v>153</v>
      </c>
      <c r="E29" s="241">
        <v>12286494.92</v>
      </c>
      <c r="F29" s="241">
        <v>14357473.439999999</v>
      </c>
    </row>
    <row r="30" spans="1:7" s="160" customFormat="1" ht="25.5" x14ac:dyDescent="0.2">
      <c r="A30" s="166" t="s">
        <v>154</v>
      </c>
      <c r="B30" s="237">
        <v>0</v>
      </c>
      <c r="C30" s="237">
        <v>0</v>
      </c>
      <c r="D30" s="176" t="s">
        <v>155</v>
      </c>
      <c r="E30" s="241">
        <v>2122166.77</v>
      </c>
      <c r="F30" s="241">
        <v>2856923.19</v>
      </c>
    </row>
    <row r="31" spans="1:7" s="160" customFormat="1" ht="24" x14ac:dyDescent="0.2">
      <c r="A31" s="177" t="s">
        <v>156</v>
      </c>
      <c r="B31" s="246">
        <f>B32+B37+B43+B51</f>
        <v>16376569.090000002</v>
      </c>
      <c r="C31" s="246">
        <f>C32+C37+C43+C51</f>
        <v>19527704.759999998</v>
      </c>
      <c r="D31" s="173" t="s">
        <v>157</v>
      </c>
      <c r="E31" s="241">
        <v>0</v>
      </c>
      <c r="F31" s="241">
        <v>5020.54</v>
      </c>
    </row>
    <row r="32" spans="1:7" s="160" customFormat="1" ht="27.75" customHeight="1" x14ac:dyDescent="0.2">
      <c r="A32" s="178" t="s">
        <v>158</v>
      </c>
      <c r="B32" s="247">
        <f>SUM(B33:B36)</f>
        <v>0</v>
      </c>
      <c r="C32" s="247">
        <f>SUM(C33:C36)</f>
        <v>0</v>
      </c>
      <c r="D32" s="248" t="s">
        <v>191</v>
      </c>
      <c r="E32" s="249">
        <f>E33+E34</f>
        <v>0</v>
      </c>
      <c r="F32" s="249">
        <f>F33+F34</f>
        <v>0</v>
      </c>
    </row>
    <row r="33" spans="1:6" s="160" customFormat="1" ht="30" customHeight="1" x14ac:dyDescent="0.2">
      <c r="A33" s="179" t="s">
        <v>160</v>
      </c>
      <c r="B33" s="242">
        <v>0</v>
      </c>
      <c r="C33" s="242">
        <v>0</v>
      </c>
      <c r="D33" s="174" t="s">
        <v>192</v>
      </c>
      <c r="E33" s="241">
        <v>0</v>
      </c>
      <c r="F33" s="241">
        <v>0</v>
      </c>
    </row>
    <row r="34" spans="1:6" s="160" customFormat="1" ht="18" customHeight="1" x14ac:dyDescent="0.2">
      <c r="A34" s="180" t="s">
        <v>161</v>
      </c>
      <c r="B34" s="242">
        <v>0</v>
      </c>
      <c r="C34" s="242">
        <v>0</v>
      </c>
      <c r="D34" s="174" t="s">
        <v>193</v>
      </c>
      <c r="E34" s="241">
        <v>0</v>
      </c>
      <c r="F34" s="241">
        <v>0</v>
      </c>
    </row>
    <row r="35" spans="1:6" s="160" customFormat="1" ht="29.25" customHeight="1" x14ac:dyDescent="0.2">
      <c r="A35" s="181" t="s">
        <v>162</v>
      </c>
      <c r="B35" s="242">
        <v>0</v>
      </c>
      <c r="C35" s="242">
        <v>0</v>
      </c>
      <c r="D35" s="250" t="s">
        <v>159</v>
      </c>
      <c r="E35" s="236">
        <v>4446278.01</v>
      </c>
      <c r="F35" s="236">
        <v>4060448.77</v>
      </c>
    </row>
    <row r="36" spans="1:6" s="160" customFormat="1" ht="18" customHeight="1" x14ac:dyDescent="0.2">
      <c r="A36" s="182" t="s">
        <v>163</v>
      </c>
      <c r="B36" s="242">
        <v>0</v>
      </c>
      <c r="C36" s="242">
        <v>0</v>
      </c>
      <c r="D36" s="251" t="s">
        <v>194</v>
      </c>
      <c r="E36" s="252">
        <f>E37+E38</f>
        <v>15886662.130000001</v>
      </c>
      <c r="F36" s="252">
        <f>F37+F38</f>
        <v>17103288.940000001</v>
      </c>
    </row>
    <row r="37" spans="1:6" s="160" customFormat="1" ht="18" customHeight="1" x14ac:dyDescent="0.2">
      <c r="A37" s="183" t="s">
        <v>164</v>
      </c>
      <c r="B37" s="247">
        <f>SUM(B38:B42)</f>
        <v>14127904.200000001</v>
      </c>
      <c r="C37" s="247">
        <f>SUM(C38:C42)</f>
        <v>15800869.01</v>
      </c>
      <c r="D37" s="251" t="s">
        <v>165</v>
      </c>
      <c r="E37" s="236">
        <v>15886662.130000001</v>
      </c>
      <c r="F37" s="236">
        <v>17103288.940000001</v>
      </c>
    </row>
    <row r="38" spans="1:6" s="160" customFormat="1" ht="18.75" customHeight="1" x14ac:dyDescent="0.2">
      <c r="A38" s="182" t="s">
        <v>166</v>
      </c>
      <c r="B38" s="242">
        <v>42.43</v>
      </c>
      <c r="C38" s="242">
        <v>487.12</v>
      </c>
      <c r="D38" s="251" t="s">
        <v>167</v>
      </c>
      <c r="E38" s="253">
        <v>0</v>
      </c>
      <c r="F38" s="253">
        <v>0</v>
      </c>
    </row>
    <row r="39" spans="1:6" s="160" customFormat="1" ht="18.75" customHeight="1" x14ac:dyDescent="0.2">
      <c r="A39" s="182" t="s">
        <v>168</v>
      </c>
      <c r="B39" s="242">
        <v>4870.72</v>
      </c>
      <c r="C39" s="242">
        <v>20901.97</v>
      </c>
      <c r="D39" s="254"/>
      <c r="E39" s="255"/>
      <c r="F39" s="255"/>
    </row>
    <row r="40" spans="1:6" s="160" customFormat="1" ht="24" x14ac:dyDescent="0.2">
      <c r="A40" s="182" t="s">
        <v>169</v>
      </c>
      <c r="B40" s="242">
        <v>0</v>
      </c>
      <c r="C40" s="242">
        <v>0</v>
      </c>
      <c r="D40" s="254"/>
      <c r="E40" s="255"/>
      <c r="F40" s="255"/>
    </row>
    <row r="41" spans="1:6" s="160" customFormat="1" ht="19.5" customHeight="1" x14ac:dyDescent="0.2">
      <c r="A41" s="182" t="s">
        <v>170</v>
      </c>
      <c r="B41" s="242">
        <v>14122991.050000001</v>
      </c>
      <c r="C41" s="242">
        <v>15779479.92</v>
      </c>
      <c r="D41" s="254"/>
      <c r="E41" s="255"/>
      <c r="F41" s="255"/>
    </row>
    <row r="42" spans="1:6" s="160" customFormat="1" ht="24" x14ac:dyDescent="0.2">
      <c r="A42" s="182" t="s">
        <v>171</v>
      </c>
      <c r="B42" s="242">
        <v>0</v>
      </c>
      <c r="C42" s="242">
        <v>0</v>
      </c>
      <c r="D42" s="254"/>
      <c r="E42" s="255"/>
      <c r="F42" s="255"/>
    </row>
    <row r="43" spans="1:6" s="160" customFormat="1" ht="18" customHeight="1" x14ac:dyDescent="0.2">
      <c r="A43" s="184" t="s">
        <v>172</v>
      </c>
      <c r="B43" s="256">
        <f>SUM(B44:B50)</f>
        <v>2223323.7400000002</v>
      </c>
      <c r="C43" s="256">
        <f>SUM(C44:C50)</f>
        <v>3707266.21</v>
      </c>
      <c r="D43" s="257"/>
      <c r="E43" s="253"/>
      <c r="F43" s="253"/>
    </row>
    <row r="44" spans="1:6" s="160" customFormat="1" ht="18.75" customHeight="1" x14ac:dyDescent="0.2">
      <c r="A44" s="182" t="s">
        <v>173</v>
      </c>
      <c r="B44" s="242">
        <v>0</v>
      </c>
      <c r="C44" s="242">
        <v>0</v>
      </c>
      <c r="D44" s="176"/>
      <c r="E44" s="258"/>
      <c r="F44" s="258"/>
    </row>
    <row r="45" spans="1:6" s="160" customFormat="1" ht="25.5" customHeight="1" x14ac:dyDescent="0.2">
      <c r="A45" s="182" t="s">
        <v>174</v>
      </c>
      <c r="B45" s="242">
        <v>101156.97</v>
      </c>
      <c r="C45" s="242">
        <v>850343.02</v>
      </c>
      <c r="D45" s="176"/>
      <c r="E45" s="258"/>
      <c r="F45" s="258"/>
    </row>
    <row r="46" spans="1:6" s="160" customFormat="1" ht="25.5" customHeight="1" x14ac:dyDescent="0.2">
      <c r="A46" s="182" t="s">
        <v>175</v>
      </c>
      <c r="B46" s="242">
        <v>0</v>
      </c>
      <c r="C46" s="242">
        <v>0</v>
      </c>
      <c r="D46" s="176"/>
      <c r="E46" s="258"/>
      <c r="F46" s="258"/>
    </row>
    <row r="47" spans="1:6" s="160" customFormat="1" ht="18.75" customHeight="1" x14ac:dyDescent="0.2">
      <c r="A47" s="182" t="s">
        <v>176</v>
      </c>
      <c r="B47" s="242">
        <v>2122166.77</v>
      </c>
      <c r="C47" s="242">
        <v>2856923.19</v>
      </c>
      <c r="D47" s="176"/>
      <c r="E47" s="258"/>
      <c r="F47" s="258"/>
    </row>
    <row r="48" spans="1:6" s="160" customFormat="1" ht="18.75" customHeight="1" x14ac:dyDescent="0.2">
      <c r="A48" s="182" t="s">
        <v>177</v>
      </c>
      <c r="B48" s="259">
        <v>0</v>
      </c>
      <c r="C48" s="259">
        <v>0</v>
      </c>
      <c r="D48" s="176"/>
      <c r="E48" s="258"/>
      <c r="F48" s="258"/>
    </row>
    <row r="49" spans="1:15" s="185" customFormat="1" ht="18.75" customHeight="1" x14ac:dyDescent="0.2">
      <c r="A49" s="182" t="s">
        <v>178</v>
      </c>
      <c r="B49" s="242">
        <v>0</v>
      </c>
      <c r="C49" s="242">
        <v>0</v>
      </c>
      <c r="D49" s="176"/>
      <c r="E49" s="258"/>
      <c r="F49" s="258"/>
    </row>
    <row r="50" spans="1:15" s="185" customFormat="1" ht="18.75" customHeight="1" x14ac:dyDescent="0.2">
      <c r="A50" s="182" t="s">
        <v>179</v>
      </c>
      <c r="B50" s="242">
        <v>0</v>
      </c>
      <c r="C50" s="242">
        <v>0</v>
      </c>
      <c r="D50" s="174"/>
      <c r="E50" s="260"/>
      <c r="F50" s="260"/>
    </row>
    <row r="51" spans="1:15" s="160" customFormat="1" ht="20.25" customHeight="1" thickBot="1" x14ac:dyDescent="0.25">
      <c r="A51" s="183" t="s">
        <v>180</v>
      </c>
      <c r="B51" s="234">
        <v>25341.15</v>
      </c>
      <c r="C51" s="234">
        <v>19569.54</v>
      </c>
      <c r="D51" s="261"/>
      <c r="E51" s="262"/>
      <c r="F51" s="262"/>
    </row>
    <row r="52" spans="1:15" s="160" customFormat="1" ht="26.25" customHeight="1" thickBot="1" x14ac:dyDescent="0.25">
      <c r="A52" s="186" t="s">
        <v>181</v>
      </c>
      <c r="B52" s="187">
        <f>B12+B31</f>
        <v>579419740.89999998</v>
      </c>
      <c r="C52" s="187">
        <f>C12+C31</f>
        <v>596953146.75999999</v>
      </c>
      <c r="D52" s="188" t="s">
        <v>182</v>
      </c>
      <c r="E52" s="189">
        <f>E12+E19+E20+E22</f>
        <v>579419740.9000001</v>
      </c>
      <c r="F52" s="189">
        <f>F12+F19+F20+F22</f>
        <v>596953146.75999999</v>
      </c>
      <c r="H52" s="190"/>
    </row>
    <row r="53" spans="1:15" s="194" customFormat="1" ht="15.75" customHeight="1" x14ac:dyDescent="0.2">
      <c r="A53" s="192"/>
      <c r="B53" s="192"/>
      <c r="C53" s="192"/>
      <c r="D53" s="192"/>
      <c r="E53" s="192"/>
      <c r="F53" s="192"/>
      <c r="G53" s="193"/>
      <c r="H53" s="193"/>
      <c r="I53" s="193"/>
      <c r="J53" s="193"/>
      <c r="K53" s="193"/>
      <c r="L53" s="193"/>
      <c r="M53" s="193"/>
      <c r="N53" s="193"/>
      <c r="O53" s="193"/>
    </row>
    <row r="54" spans="1:15" s="194" customFormat="1" ht="106.5" customHeight="1" x14ac:dyDescent="0.2">
      <c r="A54" s="195"/>
      <c r="B54" s="196"/>
      <c r="C54" s="197"/>
      <c r="D54" s="198"/>
      <c r="E54" s="195"/>
      <c r="F54" s="195"/>
      <c r="G54" s="193"/>
      <c r="H54" s="193"/>
      <c r="I54" s="193"/>
      <c r="J54" s="193"/>
      <c r="K54" s="193"/>
      <c r="L54" s="193"/>
      <c r="M54" s="193"/>
      <c r="N54" s="193"/>
      <c r="O54" s="193"/>
    </row>
    <row r="55" spans="1:15" ht="15" customHeight="1" x14ac:dyDescent="0.2">
      <c r="A55" s="199" t="s">
        <v>183</v>
      </c>
      <c r="B55" s="200"/>
      <c r="C55" s="226" t="s">
        <v>195</v>
      </c>
      <c r="D55" s="191"/>
      <c r="E55" s="284" t="s">
        <v>184</v>
      </c>
      <c r="F55" s="294"/>
      <c r="G55" s="201"/>
      <c r="H55" s="201"/>
      <c r="I55" s="201"/>
      <c r="J55" s="201"/>
      <c r="K55" s="201"/>
      <c r="L55" s="201"/>
      <c r="M55" s="201"/>
      <c r="N55" s="201"/>
      <c r="O55" s="201"/>
    </row>
    <row r="56" spans="1:15" ht="15.75" customHeight="1" x14ac:dyDescent="0.2">
      <c r="A56" s="191"/>
      <c r="B56" s="191"/>
      <c r="C56" s="191"/>
      <c r="D56" s="191"/>
      <c r="E56" s="191"/>
      <c r="F56" s="191"/>
      <c r="G56" s="201"/>
      <c r="H56" s="201"/>
      <c r="I56" s="201"/>
      <c r="J56" s="201"/>
      <c r="K56" s="201"/>
      <c r="L56" s="201"/>
      <c r="M56" s="201"/>
      <c r="N56" s="201"/>
      <c r="O56" s="201"/>
    </row>
    <row r="57" spans="1:15" ht="16.5" customHeight="1" x14ac:dyDescent="0.2">
      <c r="A57" s="191"/>
      <c r="B57" s="191"/>
      <c r="C57" s="191"/>
      <c r="D57" s="191"/>
      <c r="E57" s="191"/>
      <c r="F57" s="191"/>
      <c r="G57" s="201"/>
      <c r="H57" s="201"/>
      <c r="I57" s="201"/>
      <c r="J57" s="201"/>
      <c r="K57" s="201"/>
      <c r="L57" s="201"/>
      <c r="M57" s="201"/>
      <c r="N57" s="201"/>
      <c r="O57" s="201"/>
    </row>
    <row r="58" spans="1:15" ht="16.5" customHeight="1" x14ac:dyDescent="0.2">
      <c r="A58" s="191"/>
      <c r="B58" s="191"/>
      <c r="C58" s="191"/>
      <c r="D58" s="191"/>
      <c r="E58" s="191"/>
      <c r="F58" s="191"/>
      <c r="G58" s="201"/>
      <c r="H58" s="201"/>
      <c r="I58" s="201"/>
      <c r="J58" s="201"/>
      <c r="K58" s="201"/>
      <c r="L58" s="201"/>
      <c r="M58" s="201"/>
      <c r="N58" s="201"/>
      <c r="O58" s="201"/>
    </row>
    <row r="59" spans="1:15" ht="25.5" customHeight="1" x14ac:dyDescent="0.2">
      <c r="A59" s="191"/>
      <c r="B59" s="191"/>
      <c r="C59" s="191"/>
      <c r="D59" s="191"/>
      <c r="E59" s="191"/>
      <c r="F59" s="191"/>
      <c r="G59" s="201"/>
      <c r="H59" s="201"/>
      <c r="I59" s="201"/>
      <c r="J59" s="201"/>
      <c r="K59" s="201"/>
      <c r="L59" s="201"/>
      <c r="M59" s="201"/>
      <c r="N59" s="201"/>
      <c r="O59" s="201"/>
    </row>
    <row r="60" spans="1:15" x14ac:dyDescent="0.2">
      <c r="A60" s="191"/>
      <c r="B60" s="191"/>
      <c r="C60" s="191"/>
      <c r="D60" s="191"/>
      <c r="E60" s="191"/>
      <c r="F60" s="191"/>
      <c r="G60" s="201"/>
      <c r="H60" s="201"/>
      <c r="I60" s="201"/>
      <c r="J60" s="201"/>
      <c r="K60" s="201"/>
      <c r="L60" s="201"/>
      <c r="M60" s="201"/>
      <c r="N60" s="201"/>
      <c r="O60" s="201"/>
    </row>
    <row r="61" spans="1:15" x14ac:dyDescent="0.2">
      <c r="A61" s="191"/>
      <c r="B61" s="191"/>
      <c r="C61" s="191"/>
      <c r="D61" s="191"/>
      <c r="E61" s="191"/>
      <c r="F61" s="191"/>
      <c r="G61" s="201"/>
      <c r="H61" s="201"/>
      <c r="I61" s="201"/>
      <c r="J61" s="201"/>
      <c r="K61" s="201"/>
      <c r="L61" s="201"/>
      <c r="M61" s="201"/>
      <c r="N61" s="201"/>
      <c r="O61" s="201"/>
    </row>
    <row r="62" spans="1:15" x14ac:dyDescent="0.2">
      <c r="A62" s="191"/>
      <c r="B62" s="191"/>
      <c r="C62" s="191"/>
      <c r="D62" s="191"/>
      <c r="E62" s="191"/>
      <c r="F62" s="191"/>
      <c r="G62" s="201"/>
      <c r="H62" s="201"/>
      <c r="I62" s="201"/>
      <c r="J62" s="201"/>
      <c r="K62" s="201"/>
      <c r="L62" s="201"/>
      <c r="M62" s="201"/>
      <c r="N62" s="201"/>
      <c r="O62" s="201"/>
    </row>
    <row r="63" spans="1:15" x14ac:dyDescent="0.2">
      <c r="A63" s="191"/>
      <c r="B63" s="191"/>
      <c r="C63" s="191"/>
      <c r="D63" s="191"/>
      <c r="E63" s="191"/>
      <c r="F63" s="191"/>
      <c r="G63" s="201"/>
      <c r="H63" s="201"/>
      <c r="I63" s="201"/>
      <c r="J63" s="201"/>
      <c r="K63" s="201"/>
      <c r="L63" s="201"/>
      <c r="M63" s="201"/>
      <c r="N63" s="201"/>
      <c r="O63" s="201"/>
    </row>
    <row r="64" spans="1:15" x14ac:dyDescent="0.2">
      <c r="A64" s="202"/>
      <c r="B64" s="191"/>
      <c r="C64" s="191"/>
      <c r="D64" s="191"/>
      <c r="E64" s="191"/>
      <c r="F64" s="191"/>
      <c r="G64" s="201"/>
      <c r="H64" s="201"/>
      <c r="I64" s="201"/>
      <c r="J64" s="201"/>
      <c r="K64" s="201"/>
      <c r="L64" s="201"/>
      <c r="M64" s="201"/>
      <c r="N64" s="201"/>
      <c r="O64" s="201"/>
    </row>
    <row r="65" spans="1:15" x14ac:dyDescent="0.2">
      <c r="A65" s="201"/>
      <c r="B65" s="191"/>
      <c r="C65" s="191"/>
      <c r="D65" s="191"/>
      <c r="E65" s="191"/>
      <c r="F65" s="191"/>
      <c r="G65" s="201"/>
      <c r="H65" s="201"/>
      <c r="I65" s="201"/>
      <c r="J65" s="201"/>
      <c r="K65" s="201"/>
      <c r="L65" s="201"/>
      <c r="M65" s="201"/>
      <c r="N65" s="201"/>
      <c r="O65" s="201"/>
    </row>
    <row r="66" spans="1:15" x14ac:dyDescent="0.2">
      <c r="A66" s="203"/>
      <c r="B66" s="191"/>
      <c r="C66" s="191"/>
      <c r="D66" s="191"/>
      <c r="E66" s="191"/>
      <c r="F66" s="191"/>
      <c r="G66" s="201"/>
      <c r="H66" s="201"/>
      <c r="I66" s="201"/>
      <c r="J66" s="201"/>
      <c r="K66" s="201"/>
      <c r="L66" s="201"/>
      <c r="M66" s="201"/>
      <c r="N66" s="201"/>
      <c r="O66" s="201"/>
    </row>
    <row r="67" spans="1:15" x14ac:dyDescent="0.2">
      <c r="A67" s="203"/>
      <c r="B67" s="203"/>
      <c r="C67" s="203"/>
      <c r="D67" s="203"/>
      <c r="E67" s="203"/>
      <c r="F67" s="203"/>
      <c r="G67" s="201"/>
      <c r="H67" s="201"/>
      <c r="I67" s="201"/>
      <c r="J67" s="201"/>
      <c r="K67" s="201"/>
      <c r="L67" s="201"/>
      <c r="M67" s="201"/>
      <c r="N67" s="201"/>
      <c r="O67" s="201"/>
    </row>
    <row r="68" spans="1:15" x14ac:dyDescent="0.2">
      <c r="A68" s="203"/>
      <c r="B68" s="203"/>
      <c r="C68" s="203"/>
      <c r="D68" s="203"/>
      <c r="E68" s="203"/>
      <c r="F68" s="203"/>
      <c r="G68" s="201"/>
      <c r="H68" s="201"/>
      <c r="I68" s="201"/>
      <c r="J68" s="201"/>
      <c r="K68" s="201"/>
      <c r="L68" s="201"/>
      <c r="M68" s="201"/>
      <c r="N68" s="201"/>
      <c r="O68" s="201"/>
    </row>
    <row r="69" spans="1:15" x14ac:dyDescent="0.2">
      <c r="A69" s="191"/>
      <c r="B69" s="191"/>
      <c r="C69" s="191"/>
      <c r="D69" s="191"/>
      <c r="E69" s="191"/>
      <c r="F69" s="191"/>
    </row>
    <row r="70" spans="1:15" x14ac:dyDescent="0.2">
      <c r="A70" s="191"/>
      <c r="B70" s="191"/>
      <c r="C70" s="191"/>
      <c r="D70" s="191"/>
      <c r="E70" s="191"/>
      <c r="F70" s="191"/>
    </row>
    <row r="71" spans="1:15" x14ac:dyDescent="0.2">
      <c r="A71" s="191"/>
      <c r="B71" s="191"/>
      <c r="C71" s="191"/>
      <c r="D71" s="191"/>
      <c r="E71" s="191"/>
      <c r="F71" s="191"/>
    </row>
    <row r="72" spans="1:15" x14ac:dyDescent="0.2">
      <c r="A72" s="191"/>
      <c r="B72" s="191"/>
      <c r="C72" s="191"/>
      <c r="D72" s="191"/>
      <c r="E72" s="191"/>
      <c r="F72" s="191"/>
    </row>
    <row r="73" spans="1:15" x14ac:dyDescent="0.2">
      <c r="A73" s="191"/>
      <c r="B73" s="191"/>
      <c r="C73" s="191"/>
      <c r="D73" s="191"/>
      <c r="E73" s="191"/>
      <c r="F73" s="191"/>
    </row>
    <row r="74" spans="1:15" x14ac:dyDescent="0.2">
      <c r="A74" s="191"/>
      <c r="B74" s="191"/>
      <c r="C74" s="191"/>
      <c r="D74" s="191"/>
      <c r="E74" s="191"/>
      <c r="F74" s="191"/>
      <c r="I74" s="204"/>
    </row>
    <row r="75" spans="1:15" x14ac:dyDescent="0.2">
      <c r="A75" s="191"/>
      <c r="B75" s="191"/>
      <c r="C75" s="191"/>
      <c r="D75" s="191"/>
      <c r="E75" s="191"/>
      <c r="F75" s="191"/>
      <c r="I75" s="204"/>
    </row>
    <row r="76" spans="1:15" x14ac:dyDescent="0.2">
      <c r="A76" s="191"/>
      <c r="B76" s="191"/>
      <c r="C76" s="191"/>
      <c r="D76" s="191"/>
      <c r="E76" s="191"/>
      <c r="F76" s="191"/>
      <c r="I76" s="204"/>
    </row>
    <row r="77" spans="1:15" x14ac:dyDescent="0.2">
      <c r="A77" s="191"/>
      <c r="B77" s="191"/>
      <c r="C77" s="191"/>
      <c r="D77" s="191"/>
      <c r="E77" s="191"/>
      <c r="F77" s="191"/>
      <c r="I77" s="204"/>
    </row>
    <row r="78" spans="1:15" x14ac:dyDescent="0.2">
      <c r="A78" s="191"/>
      <c r="B78" s="191"/>
      <c r="C78" s="191"/>
      <c r="D78" s="191"/>
      <c r="E78" s="191"/>
      <c r="F78" s="191"/>
      <c r="I78" s="204"/>
    </row>
    <row r="79" spans="1:15" x14ac:dyDescent="0.2">
      <c r="A79" s="191"/>
      <c r="B79" s="191"/>
      <c r="C79" s="191"/>
      <c r="D79" s="191"/>
      <c r="E79" s="191"/>
      <c r="F79" s="191"/>
    </row>
    <row r="80" spans="1:15" x14ac:dyDescent="0.2">
      <c r="A80" s="191"/>
      <c r="B80" s="191"/>
      <c r="C80" s="191"/>
      <c r="D80" s="191"/>
      <c r="E80" s="191"/>
      <c r="F80" s="191"/>
    </row>
    <row r="81" spans="1:6" x14ac:dyDescent="0.2">
      <c r="A81" s="191"/>
      <c r="B81" s="191"/>
      <c r="C81" s="191"/>
      <c r="D81" s="191"/>
      <c r="E81" s="191"/>
      <c r="F81" s="191"/>
    </row>
    <row r="82" spans="1:6" x14ac:dyDescent="0.2">
      <c r="A82" s="191"/>
      <c r="B82" s="191"/>
      <c r="C82" s="191"/>
      <c r="D82" s="191"/>
      <c r="E82" s="191"/>
      <c r="F82" s="191"/>
    </row>
    <row r="83" spans="1:6" x14ac:dyDescent="0.2">
      <c r="A83" s="191"/>
      <c r="B83" s="191"/>
      <c r="C83" s="191"/>
      <c r="D83" s="191"/>
      <c r="E83" s="191"/>
      <c r="F83" s="191"/>
    </row>
    <row r="84" spans="1:6" x14ac:dyDescent="0.2">
      <c r="A84" s="191"/>
      <c r="B84" s="191"/>
      <c r="C84" s="191"/>
      <c r="D84" s="191"/>
      <c r="E84" s="191"/>
      <c r="F84" s="191"/>
    </row>
    <row r="85" spans="1:6" x14ac:dyDescent="0.2">
      <c r="A85" s="191"/>
      <c r="B85" s="191"/>
      <c r="C85" s="191"/>
      <c r="D85" s="191"/>
      <c r="E85" s="191"/>
      <c r="F85" s="191"/>
    </row>
    <row r="86" spans="1:6" x14ac:dyDescent="0.2">
      <c r="A86" s="191"/>
      <c r="B86" s="191"/>
      <c r="C86" s="191"/>
      <c r="D86" s="191"/>
      <c r="E86" s="191"/>
      <c r="F86" s="191"/>
    </row>
    <row r="87" spans="1:6" x14ac:dyDescent="0.2">
      <c r="A87" s="191"/>
      <c r="B87" s="191"/>
      <c r="C87" s="191"/>
      <c r="D87" s="191"/>
      <c r="E87" s="191"/>
      <c r="F87" s="191"/>
    </row>
    <row r="88" spans="1:6" x14ac:dyDescent="0.2">
      <c r="A88" s="191"/>
      <c r="B88" s="191"/>
      <c r="C88" s="191"/>
      <c r="D88" s="191"/>
      <c r="E88" s="191"/>
      <c r="F88" s="191"/>
    </row>
    <row r="89" spans="1:6" x14ac:dyDescent="0.2">
      <c r="A89" s="191"/>
      <c r="B89" s="191"/>
      <c r="C89" s="191"/>
      <c r="D89" s="191"/>
      <c r="E89" s="191"/>
      <c r="F89" s="191"/>
    </row>
    <row r="90" spans="1:6" x14ac:dyDescent="0.2">
      <c r="A90" s="191"/>
      <c r="B90" s="191"/>
      <c r="C90" s="191"/>
      <c r="D90" s="191"/>
      <c r="E90" s="191"/>
      <c r="F90" s="191"/>
    </row>
    <row r="91" spans="1:6" x14ac:dyDescent="0.2">
      <c r="A91" s="191"/>
      <c r="B91" s="191"/>
      <c r="C91" s="191"/>
      <c r="D91" s="191"/>
      <c r="E91" s="191"/>
      <c r="F91" s="191"/>
    </row>
    <row r="92" spans="1:6" x14ac:dyDescent="0.2">
      <c r="A92" s="191"/>
      <c r="B92" s="191"/>
      <c r="C92" s="191"/>
      <c r="D92" s="191"/>
      <c r="E92" s="191"/>
      <c r="F92" s="191"/>
    </row>
    <row r="93" spans="1:6" x14ac:dyDescent="0.2">
      <c r="A93" s="191"/>
      <c r="B93" s="191"/>
      <c r="C93" s="191"/>
      <c r="D93" s="191"/>
      <c r="E93" s="191"/>
      <c r="F93" s="191"/>
    </row>
    <row r="94" spans="1:6" x14ac:dyDescent="0.2">
      <c r="A94" s="191"/>
      <c r="B94" s="191"/>
      <c r="C94" s="191"/>
      <c r="D94" s="191"/>
      <c r="E94" s="191"/>
      <c r="F94" s="191"/>
    </row>
    <row r="95" spans="1:6" x14ac:dyDescent="0.2">
      <c r="A95" s="191"/>
      <c r="B95" s="191"/>
      <c r="C95" s="191"/>
      <c r="D95" s="191"/>
      <c r="E95" s="191"/>
      <c r="F95" s="191"/>
    </row>
    <row r="96" spans="1:6" x14ac:dyDescent="0.2">
      <c r="A96" s="191"/>
      <c r="B96" s="191"/>
      <c r="C96" s="191"/>
      <c r="D96" s="191"/>
      <c r="E96" s="191"/>
      <c r="F96" s="191"/>
    </row>
    <row r="97" spans="1:6" x14ac:dyDescent="0.2">
      <c r="A97" s="191"/>
      <c r="B97" s="191"/>
      <c r="C97" s="191"/>
      <c r="D97" s="191"/>
      <c r="E97" s="191"/>
      <c r="F97" s="191"/>
    </row>
    <row r="98" spans="1:6" x14ac:dyDescent="0.2">
      <c r="A98" s="191"/>
      <c r="B98" s="191"/>
      <c r="C98" s="191"/>
      <c r="D98" s="191"/>
      <c r="E98" s="191"/>
      <c r="F98" s="191"/>
    </row>
    <row r="99" spans="1:6" x14ac:dyDescent="0.2">
      <c r="A99" s="191"/>
      <c r="B99" s="191"/>
      <c r="C99" s="191"/>
      <c r="D99" s="191"/>
      <c r="E99" s="191"/>
      <c r="F99" s="191"/>
    </row>
    <row r="100" spans="1:6" x14ac:dyDescent="0.2">
      <c r="A100" s="191"/>
      <c r="B100" s="191"/>
      <c r="C100" s="191"/>
      <c r="D100" s="191"/>
      <c r="E100" s="191"/>
      <c r="F100" s="191"/>
    </row>
    <row r="101" spans="1:6" x14ac:dyDescent="0.2">
      <c r="A101" s="191"/>
      <c r="B101" s="191"/>
      <c r="C101" s="191"/>
      <c r="D101" s="191"/>
      <c r="E101" s="191"/>
      <c r="F101" s="191"/>
    </row>
    <row r="102" spans="1:6" x14ac:dyDescent="0.2">
      <c r="A102" s="191"/>
      <c r="B102" s="191"/>
      <c r="C102" s="191"/>
      <c r="D102" s="191"/>
      <c r="E102" s="191"/>
      <c r="F102" s="191"/>
    </row>
    <row r="103" spans="1:6" x14ac:dyDescent="0.2">
      <c r="A103" s="191"/>
      <c r="B103" s="191"/>
      <c r="C103" s="191"/>
      <c r="D103" s="191"/>
      <c r="E103" s="191"/>
      <c r="F103" s="191"/>
    </row>
    <row r="104" spans="1:6" x14ac:dyDescent="0.2">
      <c r="A104" s="191"/>
      <c r="B104" s="191"/>
      <c r="C104" s="191"/>
      <c r="D104" s="191"/>
      <c r="E104" s="191"/>
      <c r="F104" s="191"/>
    </row>
    <row r="105" spans="1:6" x14ac:dyDescent="0.2">
      <c r="A105" s="191"/>
      <c r="B105" s="191"/>
      <c r="C105" s="191"/>
      <c r="D105" s="191"/>
      <c r="E105" s="191"/>
      <c r="F105" s="191"/>
    </row>
    <row r="106" spans="1:6" x14ac:dyDescent="0.2">
      <c r="A106" s="191"/>
      <c r="B106" s="191"/>
      <c r="C106" s="191"/>
      <c r="D106" s="191"/>
      <c r="E106" s="191"/>
      <c r="F106" s="191"/>
    </row>
    <row r="107" spans="1:6" x14ac:dyDescent="0.2">
      <c r="A107" s="191"/>
      <c r="B107" s="191"/>
      <c r="C107" s="191"/>
      <c r="D107" s="191"/>
      <c r="E107" s="191"/>
      <c r="F107" s="191"/>
    </row>
    <row r="108" spans="1:6" x14ac:dyDescent="0.2">
      <c r="A108" s="191"/>
      <c r="B108" s="191"/>
      <c r="C108" s="191"/>
      <c r="D108" s="191"/>
      <c r="E108" s="191"/>
      <c r="F108" s="191"/>
    </row>
    <row r="109" spans="1:6" x14ac:dyDescent="0.2">
      <c r="A109" s="191"/>
      <c r="B109" s="191"/>
      <c r="C109" s="191"/>
      <c r="D109" s="191"/>
      <c r="E109" s="191"/>
      <c r="F109" s="191"/>
    </row>
    <row r="110" spans="1:6" x14ac:dyDescent="0.2">
      <c r="A110" s="191"/>
      <c r="B110" s="191"/>
      <c r="C110" s="191"/>
      <c r="D110" s="191"/>
      <c r="E110" s="191"/>
      <c r="F110" s="191"/>
    </row>
    <row r="111" spans="1:6" x14ac:dyDescent="0.2">
      <c r="A111" s="191"/>
      <c r="B111" s="191"/>
      <c r="C111" s="191"/>
      <c r="D111" s="191"/>
      <c r="E111" s="191"/>
      <c r="F111" s="191"/>
    </row>
    <row r="112" spans="1:6" x14ac:dyDescent="0.2">
      <c r="A112" s="191"/>
      <c r="B112" s="191"/>
      <c r="C112" s="191"/>
      <c r="D112" s="191"/>
      <c r="E112" s="191"/>
      <c r="F112" s="191"/>
    </row>
    <row r="113" spans="1:6" x14ac:dyDescent="0.2">
      <c r="A113" s="191"/>
      <c r="B113" s="191"/>
      <c r="C113" s="191"/>
      <c r="D113" s="191"/>
      <c r="E113" s="191"/>
      <c r="F113" s="191"/>
    </row>
    <row r="114" spans="1:6" x14ac:dyDescent="0.2">
      <c r="A114" s="191"/>
      <c r="B114" s="191"/>
      <c r="C114" s="191"/>
      <c r="D114" s="191"/>
      <c r="E114" s="191"/>
      <c r="F114" s="191"/>
    </row>
    <row r="115" spans="1:6" x14ac:dyDescent="0.2">
      <c r="A115" s="191"/>
      <c r="B115" s="191"/>
      <c r="C115" s="191"/>
      <c r="D115" s="191"/>
      <c r="E115" s="191"/>
      <c r="F115" s="191"/>
    </row>
    <row r="116" spans="1:6" x14ac:dyDescent="0.2">
      <c r="A116" s="191"/>
      <c r="B116" s="191"/>
      <c r="C116" s="191"/>
      <c r="D116" s="191"/>
      <c r="E116" s="191"/>
      <c r="F116" s="191"/>
    </row>
    <row r="117" spans="1:6" x14ac:dyDescent="0.2">
      <c r="A117" s="191"/>
      <c r="B117" s="191"/>
      <c r="C117" s="191"/>
      <c r="D117" s="191"/>
      <c r="E117" s="191"/>
      <c r="F117" s="191"/>
    </row>
    <row r="118" spans="1:6" x14ac:dyDescent="0.2">
      <c r="A118" s="191"/>
      <c r="B118" s="191"/>
      <c r="C118" s="191"/>
      <c r="D118" s="191"/>
      <c r="E118" s="191"/>
      <c r="F118" s="191"/>
    </row>
    <row r="119" spans="1:6" x14ac:dyDescent="0.2">
      <c r="A119" s="191"/>
      <c r="B119" s="191"/>
      <c r="C119" s="191"/>
      <c r="D119" s="191"/>
      <c r="E119" s="191"/>
      <c r="F119" s="191"/>
    </row>
    <row r="120" spans="1:6" x14ac:dyDescent="0.2">
      <c r="A120" s="191"/>
      <c r="B120" s="191"/>
      <c r="C120" s="191"/>
      <c r="D120" s="191"/>
      <c r="E120" s="191"/>
      <c r="F120" s="191"/>
    </row>
    <row r="121" spans="1:6" x14ac:dyDescent="0.2">
      <c r="A121" s="191"/>
      <c r="B121" s="191"/>
      <c r="C121" s="191"/>
      <c r="D121" s="191"/>
      <c r="E121" s="191"/>
      <c r="F121" s="191"/>
    </row>
    <row r="122" spans="1:6" x14ac:dyDescent="0.2">
      <c r="A122" s="191"/>
      <c r="B122" s="191"/>
      <c r="C122" s="191"/>
      <c r="D122" s="191"/>
      <c r="E122" s="191"/>
      <c r="F122" s="191"/>
    </row>
    <row r="123" spans="1:6" x14ac:dyDescent="0.2">
      <c r="A123" s="191"/>
      <c r="B123" s="191"/>
      <c r="C123" s="191"/>
      <c r="D123" s="191"/>
      <c r="E123" s="191"/>
      <c r="F123" s="191"/>
    </row>
    <row r="124" spans="1:6" x14ac:dyDescent="0.2">
      <c r="A124" s="191"/>
      <c r="B124" s="191"/>
      <c r="C124" s="191"/>
      <c r="D124" s="191"/>
      <c r="E124" s="191"/>
      <c r="F124" s="191"/>
    </row>
    <row r="125" spans="1:6" x14ac:dyDescent="0.2">
      <c r="A125" s="191"/>
      <c r="B125" s="191"/>
      <c r="C125" s="191"/>
      <c r="D125" s="191"/>
      <c r="E125" s="191"/>
      <c r="F125" s="191"/>
    </row>
    <row r="126" spans="1:6" x14ac:dyDescent="0.2">
      <c r="A126" s="191"/>
      <c r="B126" s="191"/>
      <c r="C126" s="191"/>
      <c r="D126" s="191"/>
      <c r="E126" s="191"/>
      <c r="F126" s="191"/>
    </row>
    <row r="127" spans="1:6" x14ac:dyDescent="0.2">
      <c r="A127" s="191"/>
      <c r="B127" s="191"/>
      <c r="C127" s="191"/>
      <c r="D127" s="191"/>
      <c r="E127" s="191"/>
      <c r="F127" s="191"/>
    </row>
    <row r="128" spans="1:6" x14ac:dyDescent="0.2">
      <c r="A128" s="191"/>
      <c r="B128" s="191"/>
      <c r="C128" s="191"/>
      <c r="D128" s="191"/>
      <c r="E128" s="191"/>
      <c r="F128" s="191"/>
    </row>
    <row r="129" spans="1:6" x14ac:dyDescent="0.2">
      <c r="A129" s="191"/>
      <c r="B129" s="191"/>
      <c r="C129" s="191"/>
      <c r="D129" s="191"/>
      <c r="E129" s="191"/>
      <c r="F129" s="191"/>
    </row>
    <row r="130" spans="1:6" x14ac:dyDescent="0.2">
      <c r="A130" s="191"/>
      <c r="B130" s="191"/>
      <c r="C130" s="191"/>
      <c r="D130" s="191"/>
      <c r="E130" s="191"/>
      <c r="F130" s="191"/>
    </row>
    <row r="131" spans="1:6" x14ac:dyDescent="0.2">
      <c r="A131" s="191"/>
      <c r="B131" s="191"/>
      <c r="C131" s="191"/>
      <c r="D131" s="191"/>
      <c r="E131" s="191"/>
      <c r="F131" s="191"/>
    </row>
    <row r="132" spans="1:6" x14ac:dyDescent="0.2">
      <c r="A132" s="191"/>
      <c r="B132" s="191"/>
      <c r="C132" s="191"/>
      <c r="D132" s="191"/>
      <c r="E132" s="191"/>
      <c r="F132" s="191"/>
    </row>
    <row r="133" spans="1:6" x14ac:dyDescent="0.2">
      <c r="A133" s="191"/>
      <c r="B133" s="191"/>
      <c r="C133" s="191"/>
      <c r="D133" s="191"/>
      <c r="E133" s="191"/>
      <c r="F133" s="191"/>
    </row>
    <row r="134" spans="1:6" x14ac:dyDescent="0.2">
      <c r="A134" s="191"/>
      <c r="B134" s="191"/>
      <c r="C134" s="191"/>
      <c r="D134" s="191"/>
      <c r="E134" s="191"/>
      <c r="F134" s="191"/>
    </row>
    <row r="135" spans="1:6" x14ac:dyDescent="0.2">
      <c r="A135" s="191"/>
      <c r="B135" s="191"/>
      <c r="C135" s="191"/>
      <c r="D135" s="191"/>
      <c r="E135" s="191"/>
      <c r="F135" s="191"/>
    </row>
    <row r="136" spans="1:6" x14ac:dyDescent="0.2">
      <c r="A136" s="191"/>
      <c r="B136" s="191"/>
      <c r="C136" s="191"/>
      <c r="D136" s="191"/>
      <c r="E136" s="191"/>
      <c r="F136" s="191"/>
    </row>
    <row r="137" spans="1:6" x14ac:dyDescent="0.2">
      <c r="A137" s="191"/>
      <c r="B137" s="191"/>
      <c r="C137" s="191"/>
      <c r="D137" s="191"/>
      <c r="E137" s="191"/>
      <c r="F137" s="191"/>
    </row>
    <row r="138" spans="1:6" x14ac:dyDescent="0.2">
      <c r="A138" s="191"/>
      <c r="B138" s="191"/>
      <c r="C138" s="191"/>
      <c r="D138" s="191"/>
      <c r="E138" s="191"/>
      <c r="F138" s="191"/>
    </row>
    <row r="139" spans="1:6" x14ac:dyDescent="0.2">
      <c r="A139" s="191"/>
      <c r="B139" s="191"/>
      <c r="C139" s="191"/>
      <c r="D139" s="191"/>
      <c r="E139" s="191"/>
      <c r="F139" s="191"/>
    </row>
    <row r="140" spans="1:6" x14ac:dyDescent="0.2">
      <c r="A140" s="191"/>
      <c r="B140" s="191"/>
      <c r="C140" s="191"/>
      <c r="D140" s="191"/>
      <c r="E140" s="191"/>
      <c r="F140" s="191"/>
    </row>
    <row r="141" spans="1:6" x14ac:dyDescent="0.2">
      <c r="A141" s="191"/>
      <c r="B141" s="191"/>
      <c r="C141" s="191"/>
      <c r="D141" s="191"/>
      <c r="E141" s="191"/>
      <c r="F141" s="191"/>
    </row>
    <row r="142" spans="1:6" x14ac:dyDescent="0.2">
      <c r="A142" s="191"/>
      <c r="B142" s="191"/>
      <c r="C142" s="191"/>
      <c r="D142" s="191"/>
      <c r="E142" s="191"/>
      <c r="F142" s="191"/>
    </row>
  </sheetData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7"/>
  <sheetViews>
    <sheetView workbookViewId="0">
      <selection activeCell="C24" sqref="C24"/>
    </sheetView>
  </sheetViews>
  <sheetFormatPr defaultRowHeight="12.75" x14ac:dyDescent="0.2"/>
  <cols>
    <col min="1" max="1" width="4.28515625" style="57" customWidth="1"/>
    <col min="2" max="2" width="33.42578125" style="57" customWidth="1"/>
    <col min="3" max="3" width="6" style="57" customWidth="1"/>
    <col min="4" max="4" width="11.7109375" style="57" bestFit="1" customWidth="1"/>
    <col min="5" max="5" width="8.28515625" style="57" customWidth="1"/>
    <col min="6" max="6" width="2.7109375" style="57" hidden="1" customWidth="1"/>
    <col min="7" max="7" width="0" style="57" hidden="1" customWidth="1"/>
    <col min="8" max="8" width="21.7109375" style="57" customWidth="1"/>
    <col min="9" max="9" width="9.140625" style="57" hidden="1" customWidth="1"/>
    <col min="10" max="10" width="22.85546875" style="57" customWidth="1"/>
    <col min="11" max="11" width="0" style="57" hidden="1" customWidth="1"/>
    <col min="12" max="12" width="15.28515625" style="57" customWidth="1"/>
    <col min="13" max="13" width="9.140625" style="57"/>
    <col min="14" max="15" width="0" style="57" hidden="1" customWidth="1"/>
    <col min="16" max="16" width="11.7109375" style="58" hidden="1" customWidth="1"/>
    <col min="17" max="17" width="0" style="57" hidden="1" customWidth="1"/>
    <col min="18" max="19" width="11.7109375" style="57" hidden="1" customWidth="1"/>
    <col min="20" max="16384" width="9.140625" style="57"/>
  </cols>
  <sheetData>
    <row r="1" spans="1:16" ht="13.5" thickBot="1" x14ac:dyDescent="0.25"/>
    <row r="2" spans="1:16" x14ac:dyDescent="0.2">
      <c r="A2" s="263" t="s">
        <v>0</v>
      </c>
      <c r="B2" s="264"/>
      <c r="C2" s="265"/>
      <c r="D2" s="59"/>
      <c r="E2" s="59"/>
      <c r="F2" s="59"/>
      <c r="G2" s="59"/>
      <c r="H2" s="60"/>
      <c r="I2" s="59"/>
      <c r="J2" s="61" t="s">
        <v>1</v>
      </c>
    </row>
    <row r="3" spans="1:16" x14ac:dyDescent="0.2">
      <c r="A3" s="62" t="s">
        <v>208</v>
      </c>
      <c r="B3" s="63"/>
      <c r="C3" s="64"/>
      <c r="D3" s="310" t="s">
        <v>25</v>
      </c>
      <c r="E3" s="289"/>
      <c r="F3" s="289"/>
      <c r="G3" s="289"/>
      <c r="H3" s="290"/>
      <c r="I3" s="63"/>
      <c r="J3" s="65"/>
    </row>
    <row r="4" spans="1:16" x14ac:dyDescent="0.2">
      <c r="A4" s="229" t="s">
        <v>206</v>
      </c>
      <c r="B4" s="63"/>
      <c r="C4" s="64"/>
      <c r="D4" s="291" t="s">
        <v>101</v>
      </c>
      <c r="E4" s="289"/>
      <c r="F4" s="289"/>
      <c r="G4" s="289"/>
      <c r="H4" s="290"/>
      <c r="I4" s="63"/>
      <c r="J4" s="230" t="s">
        <v>209</v>
      </c>
    </row>
    <row r="5" spans="1:16" x14ac:dyDescent="0.2">
      <c r="A5" s="66" t="s">
        <v>205</v>
      </c>
      <c r="B5" s="63"/>
      <c r="C5" s="64"/>
      <c r="D5" s="288" t="s">
        <v>26</v>
      </c>
      <c r="E5" s="289"/>
      <c r="F5" s="289"/>
      <c r="G5" s="289"/>
      <c r="H5" s="290"/>
      <c r="I5" s="63"/>
      <c r="J5" s="67" t="s">
        <v>210</v>
      </c>
    </row>
    <row r="6" spans="1:16" x14ac:dyDescent="0.2">
      <c r="A6" s="66"/>
      <c r="B6" s="63"/>
      <c r="C6" s="64"/>
      <c r="D6" s="291" t="s">
        <v>110</v>
      </c>
      <c r="E6" s="289"/>
      <c r="F6" s="289"/>
      <c r="G6" s="289"/>
      <c r="H6" s="290"/>
      <c r="I6" s="63"/>
      <c r="J6" s="67"/>
    </row>
    <row r="7" spans="1:16" x14ac:dyDescent="0.2">
      <c r="A7" s="68"/>
      <c r="B7" s="69"/>
      <c r="C7" s="70"/>
      <c r="D7" s="288" t="s">
        <v>26</v>
      </c>
      <c r="E7" s="289"/>
      <c r="F7" s="289"/>
      <c r="G7" s="289"/>
      <c r="H7" s="290"/>
      <c r="I7" s="63"/>
      <c r="J7" s="67"/>
    </row>
    <row r="8" spans="1:16" x14ac:dyDescent="0.2">
      <c r="A8" s="72" t="s">
        <v>2</v>
      </c>
      <c r="B8" s="73"/>
      <c r="C8" s="74"/>
      <c r="D8" s="63"/>
      <c r="E8" s="63"/>
      <c r="F8" s="63"/>
      <c r="G8" s="63"/>
      <c r="H8" s="71"/>
      <c r="I8" s="63"/>
      <c r="J8" s="65"/>
    </row>
    <row r="9" spans="1:16" ht="15" x14ac:dyDescent="0.2">
      <c r="A9" s="63"/>
      <c r="B9" s="311">
        <v>15259663</v>
      </c>
      <c r="C9" s="297"/>
      <c r="D9" s="288" t="s">
        <v>213</v>
      </c>
      <c r="E9" s="289"/>
      <c r="F9" s="289"/>
      <c r="G9" s="289"/>
      <c r="H9" s="290"/>
      <c r="I9" s="63"/>
      <c r="J9" s="65"/>
    </row>
    <row r="10" spans="1:16" x14ac:dyDescent="0.2">
      <c r="A10" s="75"/>
      <c r="B10" s="63"/>
      <c r="C10" s="64"/>
      <c r="D10" s="63"/>
      <c r="E10" s="63"/>
      <c r="F10" s="63"/>
      <c r="G10" s="63"/>
      <c r="H10" s="71"/>
      <c r="I10" s="63"/>
      <c r="J10" s="65"/>
    </row>
    <row r="11" spans="1:16" ht="24.6" customHeight="1" thickBot="1" x14ac:dyDescent="0.25">
      <c r="A11" s="76"/>
      <c r="B11" s="77"/>
      <c r="C11" s="78"/>
      <c r="D11" s="77"/>
      <c r="E11" s="77"/>
      <c r="F11" s="77"/>
      <c r="G11" s="77"/>
      <c r="H11" s="79"/>
      <c r="I11" s="77"/>
      <c r="J11" s="80" t="s">
        <v>7</v>
      </c>
    </row>
    <row r="12" spans="1:16" ht="13.5" hidden="1" thickBot="1" x14ac:dyDescent="0.25">
      <c r="A12" s="76"/>
      <c r="B12" s="77"/>
      <c r="C12" s="79"/>
      <c r="D12" s="81"/>
      <c r="E12" s="77"/>
      <c r="F12" s="77"/>
      <c r="G12" s="77"/>
      <c r="H12" s="79"/>
      <c r="I12" s="77"/>
      <c r="J12" s="82"/>
    </row>
    <row r="13" spans="1:16" s="122" customFormat="1" ht="34.5" customHeight="1" thickBot="1" x14ac:dyDescent="0.25">
      <c r="A13" s="119"/>
      <c r="B13" s="120"/>
      <c r="C13" s="120"/>
      <c r="D13" s="120"/>
      <c r="E13" s="120"/>
      <c r="F13" s="121"/>
      <c r="H13" s="123" t="s">
        <v>6</v>
      </c>
      <c r="I13" s="124"/>
      <c r="J13" s="123" t="s">
        <v>5</v>
      </c>
      <c r="P13" s="125"/>
    </row>
    <row r="14" spans="1:16" ht="13.5" hidden="1" thickBot="1" x14ac:dyDescent="0.25">
      <c r="H14" s="83"/>
      <c r="I14" s="84"/>
      <c r="J14" s="83"/>
    </row>
    <row r="15" spans="1:16" ht="13.5" hidden="1" thickBot="1" x14ac:dyDescent="0.25">
      <c r="H15" s="85"/>
      <c r="I15" s="86"/>
      <c r="J15" s="85"/>
    </row>
    <row r="16" spans="1:16" s="92" customFormat="1" ht="20.25" customHeight="1" x14ac:dyDescent="0.2">
      <c r="A16" s="87" t="s">
        <v>27</v>
      </c>
      <c r="B16" s="88" t="s">
        <v>97</v>
      </c>
      <c r="C16" s="88"/>
      <c r="D16" s="88"/>
      <c r="E16" s="88"/>
      <c r="F16" s="89"/>
      <c r="G16" s="90"/>
      <c r="H16" s="91">
        <f>H17+H19+H23</f>
        <v>35192469.549999997</v>
      </c>
      <c r="I16" s="91">
        <f>I17+I19+I23</f>
        <v>0</v>
      </c>
      <c r="J16" s="91">
        <f>J17+J19+J23</f>
        <v>19012035.140000001</v>
      </c>
      <c r="L16" s="93"/>
      <c r="P16" s="93"/>
    </row>
    <row r="17" spans="1:16" s="100" customFormat="1" ht="20.100000000000001" customHeight="1" x14ac:dyDescent="0.2">
      <c r="A17" s="94" t="s">
        <v>28</v>
      </c>
      <c r="B17" s="95" t="s">
        <v>84</v>
      </c>
      <c r="C17" s="95"/>
      <c r="D17" s="95"/>
      <c r="E17" s="95"/>
      <c r="F17" s="96"/>
      <c r="G17" s="97"/>
      <c r="H17" s="98">
        <v>4588150.54</v>
      </c>
      <c r="I17" s="99"/>
      <c r="J17" s="98">
        <v>4665796.59</v>
      </c>
      <c r="L17" s="93"/>
      <c r="P17" s="101"/>
    </row>
    <row r="18" spans="1:16" s="100" customFormat="1" ht="26.25" hidden="1" customHeight="1" x14ac:dyDescent="0.2">
      <c r="A18" s="102" t="s">
        <v>20</v>
      </c>
      <c r="B18" s="266" t="s">
        <v>85</v>
      </c>
      <c r="C18" s="266"/>
      <c r="D18" s="266"/>
      <c r="E18" s="266"/>
      <c r="F18" s="267"/>
      <c r="G18" s="97"/>
      <c r="H18" s="103"/>
      <c r="I18" s="99"/>
      <c r="J18" s="103"/>
      <c r="L18" s="93"/>
      <c r="P18" s="101"/>
    </row>
    <row r="19" spans="1:16" ht="26.25" customHeight="1" x14ac:dyDescent="0.2">
      <c r="A19" s="68" t="s">
        <v>29</v>
      </c>
      <c r="B19" s="268" t="s">
        <v>30</v>
      </c>
      <c r="C19" s="268"/>
      <c r="D19" s="268"/>
      <c r="E19" s="268"/>
      <c r="F19" s="269"/>
      <c r="G19" s="63"/>
      <c r="H19" s="103">
        <v>4858.3</v>
      </c>
      <c r="I19" s="104"/>
      <c r="J19" s="103">
        <v>-5771.61</v>
      </c>
      <c r="K19" s="57">
        <v>0</v>
      </c>
      <c r="L19" s="93"/>
    </row>
    <row r="20" spans="1:16" ht="20.100000000000001" customHeight="1" x14ac:dyDescent="0.2">
      <c r="A20" s="68" t="s">
        <v>31</v>
      </c>
      <c r="B20" s="69" t="s">
        <v>32</v>
      </c>
      <c r="C20" s="69"/>
      <c r="D20" s="69"/>
      <c r="E20" s="69"/>
      <c r="F20" s="70"/>
      <c r="G20" s="63"/>
      <c r="H20" s="103">
        <v>0</v>
      </c>
      <c r="I20" s="104"/>
      <c r="J20" s="103">
        <v>0</v>
      </c>
      <c r="L20" s="93"/>
    </row>
    <row r="21" spans="1:16" ht="20.100000000000001" customHeight="1" x14ac:dyDescent="0.2">
      <c r="A21" s="68" t="s">
        <v>33</v>
      </c>
      <c r="B21" s="69" t="s">
        <v>34</v>
      </c>
      <c r="C21" s="69"/>
      <c r="D21" s="69"/>
      <c r="E21" s="69"/>
      <c r="F21" s="70"/>
      <c r="G21" s="63"/>
      <c r="H21" s="103">
        <v>0</v>
      </c>
      <c r="I21" s="104"/>
      <c r="J21" s="103">
        <v>0</v>
      </c>
      <c r="L21" s="93"/>
    </row>
    <row r="22" spans="1:16" ht="20.100000000000001" customHeight="1" x14ac:dyDescent="0.2">
      <c r="A22" s="68" t="s">
        <v>35</v>
      </c>
      <c r="B22" s="205" t="s">
        <v>36</v>
      </c>
      <c r="C22" s="205"/>
      <c r="D22" s="205"/>
      <c r="E22" s="205"/>
      <c r="F22" s="206"/>
      <c r="G22" s="207"/>
      <c r="H22" s="208">
        <v>0</v>
      </c>
      <c r="I22" s="209"/>
      <c r="J22" s="208">
        <v>0</v>
      </c>
      <c r="L22" s="93"/>
    </row>
    <row r="23" spans="1:16" ht="20.100000000000001" customHeight="1" x14ac:dyDescent="0.2">
      <c r="A23" s="68" t="s">
        <v>37</v>
      </c>
      <c r="B23" s="205" t="s">
        <v>38</v>
      </c>
      <c r="C23" s="205"/>
      <c r="D23" s="205"/>
      <c r="E23" s="205"/>
      <c r="F23" s="206"/>
      <c r="G23" s="207"/>
      <c r="H23" s="208">
        <v>30599460.710000001</v>
      </c>
      <c r="I23" s="209"/>
      <c r="J23" s="208">
        <v>14352010.16</v>
      </c>
      <c r="K23" s="57">
        <v>0</v>
      </c>
      <c r="L23" s="93"/>
    </row>
    <row r="24" spans="1:16" s="92" customFormat="1" ht="21.75" customHeight="1" x14ac:dyDescent="0.2">
      <c r="A24" s="105" t="s">
        <v>39</v>
      </c>
      <c r="B24" s="270" t="s">
        <v>40</v>
      </c>
      <c r="C24" s="271"/>
      <c r="D24" s="271"/>
      <c r="E24" s="271"/>
      <c r="F24" s="272"/>
      <c r="G24" s="210"/>
      <c r="H24" s="211">
        <f>H25+H26+H27+H28+H29+H30+H31+H34+H35</f>
        <v>142535274.63</v>
      </c>
      <c r="I24" s="211" t="e">
        <f>I25+I26+I27+#REF!+I29+I30+I31+#REF!+I35</f>
        <v>#REF!</v>
      </c>
      <c r="J24" s="211">
        <f>J25+J26+J27+J28+J29+J30+J31+J34+J35</f>
        <v>172362390.94</v>
      </c>
      <c r="L24" s="93"/>
      <c r="P24" s="93"/>
    </row>
    <row r="25" spans="1:16" ht="20.100000000000001" customHeight="1" x14ac:dyDescent="0.2">
      <c r="A25" s="68" t="s">
        <v>28</v>
      </c>
      <c r="B25" s="205" t="s">
        <v>41</v>
      </c>
      <c r="C25" s="205"/>
      <c r="D25" s="205"/>
      <c r="E25" s="205"/>
      <c r="F25" s="206"/>
      <c r="G25" s="207"/>
      <c r="H25" s="208">
        <v>7202202.1299999999</v>
      </c>
      <c r="I25" s="209"/>
      <c r="J25" s="208">
        <v>7172822.79</v>
      </c>
      <c r="K25" s="57">
        <v>0</v>
      </c>
      <c r="L25" s="93"/>
    </row>
    <row r="26" spans="1:16" ht="20.100000000000001" customHeight="1" x14ac:dyDescent="0.2">
      <c r="A26" s="68" t="s">
        <v>29</v>
      </c>
      <c r="B26" s="205" t="s">
        <v>42</v>
      </c>
      <c r="C26" s="205"/>
      <c r="D26" s="205"/>
      <c r="E26" s="205"/>
      <c r="F26" s="206"/>
      <c r="G26" s="207"/>
      <c r="H26" s="208">
        <v>1752694.83</v>
      </c>
      <c r="I26" s="209"/>
      <c r="J26" s="208">
        <v>1842823.33</v>
      </c>
      <c r="K26" s="57">
        <v>0</v>
      </c>
      <c r="L26" s="93"/>
    </row>
    <row r="27" spans="1:16" ht="20.100000000000001" customHeight="1" x14ac:dyDescent="0.2">
      <c r="A27" s="68" t="s">
        <v>31</v>
      </c>
      <c r="B27" s="205" t="s">
        <v>43</v>
      </c>
      <c r="C27" s="205"/>
      <c r="D27" s="205"/>
      <c r="E27" s="205"/>
      <c r="F27" s="206"/>
      <c r="G27" s="207"/>
      <c r="H27" s="208">
        <v>17461944.09</v>
      </c>
      <c r="I27" s="209"/>
      <c r="J27" s="208">
        <v>15983222.699999999</v>
      </c>
      <c r="K27" s="57">
        <v>0</v>
      </c>
      <c r="L27" s="93"/>
    </row>
    <row r="28" spans="1:16" ht="20.100000000000001" customHeight="1" x14ac:dyDescent="0.2">
      <c r="A28" s="68" t="s">
        <v>33</v>
      </c>
      <c r="B28" s="205" t="s">
        <v>44</v>
      </c>
      <c r="C28" s="205"/>
      <c r="D28" s="205"/>
      <c r="E28" s="205"/>
      <c r="F28" s="206"/>
      <c r="G28" s="207"/>
      <c r="H28" s="208">
        <v>117139.67</v>
      </c>
      <c r="I28" s="209"/>
      <c r="J28" s="208">
        <v>90801.65</v>
      </c>
      <c r="L28" s="93"/>
    </row>
    <row r="29" spans="1:16" s="100" customFormat="1" ht="20.100000000000001" customHeight="1" x14ac:dyDescent="0.2">
      <c r="A29" s="94" t="s">
        <v>35</v>
      </c>
      <c r="B29" s="217" t="s">
        <v>45</v>
      </c>
      <c r="C29" s="217"/>
      <c r="D29" s="217"/>
      <c r="E29" s="217"/>
      <c r="F29" s="218"/>
      <c r="G29" s="219"/>
      <c r="H29" s="220">
        <v>20179631.579999998</v>
      </c>
      <c r="I29" s="221"/>
      <c r="J29" s="220">
        <v>20130049.09</v>
      </c>
      <c r="L29" s="93"/>
      <c r="P29" s="101"/>
    </row>
    <row r="30" spans="1:16" s="100" customFormat="1" ht="20.100000000000001" customHeight="1" x14ac:dyDescent="0.2">
      <c r="A30" s="94" t="s">
        <v>37</v>
      </c>
      <c r="B30" s="217" t="s">
        <v>46</v>
      </c>
      <c r="C30" s="217"/>
      <c r="D30" s="217"/>
      <c r="E30" s="217"/>
      <c r="F30" s="218"/>
      <c r="G30" s="219"/>
      <c r="H30" s="220">
        <v>3670235.17</v>
      </c>
      <c r="I30" s="221"/>
      <c r="J30" s="220">
        <v>3513972.57</v>
      </c>
      <c r="L30" s="93"/>
      <c r="P30" s="101"/>
    </row>
    <row r="31" spans="1:16" s="100" customFormat="1" ht="20.100000000000001" customHeight="1" x14ac:dyDescent="0.2">
      <c r="A31" s="94" t="s">
        <v>47</v>
      </c>
      <c r="B31" s="217" t="s">
        <v>48</v>
      </c>
      <c r="C31" s="217"/>
      <c r="D31" s="219"/>
      <c r="E31" s="219"/>
      <c r="F31" s="222"/>
      <c r="G31" s="219"/>
      <c r="H31" s="220">
        <v>98115.38</v>
      </c>
      <c r="I31" s="221"/>
      <c r="J31" s="220">
        <v>81742.880000000005</v>
      </c>
      <c r="L31" s="93"/>
      <c r="P31" s="101"/>
    </row>
    <row r="32" spans="1:16" s="100" customFormat="1" ht="20.100000000000001" hidden="1" customHeight="1" x14ac:dyDescent="0.2">
      <c r="A32" s="109"/>
      <c r="B32" s="219"/>
      <c r="C32" s="219"/>
      <c r="D32" s="217"/>
      <c r="E32" s="217"/>
      <c r="F32" s="218"/>
      <c r="G32" s="219"/>
      <c r="H32" s="220"/>
      <c r="I32" s="221"/>
      <c r="J32" s="220"/>
      <c r="L32" s="93"/>
      <c r="P32" s="101"/>
    </row>
    <row r="33" spans="1:18" s="100" customFormat="1" ht="20.100000000000001" customHeight="1" x14ac:dyDescent="0.2">
      <c r="A33" s="110" t="s">
        <v>49</v>
      </c>
      <c r="B33" s="223" t="s">
        <v>50</v>
      </c>
      <c r="C33" s="223"/>
      <c r="D33" s="223"/>
      <c r="E33" s="223"/>
      <c r="F33" s="224"/>
      <c r="G33" s="219"/>
      <c r="H33" s="220">
        <v>0</v>
      </c>
      <c r="I33" s="221"/>
      <c r="J33" s="220">
        <v>0</v>
      </c>
      <c r="K33" s="100">
        <v>0</v>
      </c>
      <c r="L33" s="93"/>
      <c r="P33" s="101"/>
    </row>
    <row r="34" spans="1:18" s="100" customFormat="1" ht="20.100000000000001" customHeight="1" x14ac:dyDescent="0.2">
      <c r="A34" s="94" t="s">
        <v>51</v>
      </c>
      <c r="B34" s="217" t="s">
        <v>52</v>
      </c>
      <c r="C34" s="217"/>
      <c r="D34" s="217"/>
      <c r="E34" s="217"/>
      <c r="F34" s="218"/>
      <c r="G34" s="219"/>
      <c r="H34" s="220">
        <v>92053311.780000001</v>
      </c>
      <c r="I34" s="221"/>
      <c r="J34" s="220">
        <v>123546955.93000001</v>
      </c>
      <c r="L34" s="93"/>
      <c r="P34" s="101"/>
    </row>
    <row r="35" spans="1:18" s="100" customFormat="1" ht="20.100000000000001" customHeight="1" x14ac:dyDescent="0.2">
      <c r="A35" s="94" t="s">
        <v>53</v>
      </c>
      <c r="B35" s="95" t="s">
        <v>54</v>
      </c>
      <c r="C35" s="95"/>
      <c r="D35" s="95"/>
      <c r="E35" s="95"/>
      <c r="F35" s="96"/>
      <c r="G35" s="97"/>
      <c r="H35" s="98">
        <v>0</v>
      </c>
      <c r="I35" s="99"/>
      <c r="J35" s="98">
        <v>0</v>
      </c>
      <c r="L35" s="93"/>
      <c r="P35" s="101"/>
    </row>
    <row r="36" spans="1:18" s="92" customFormat="1" ht="22.5" customHeight="1" x14ac:dyDescent="0.2">
      <c r="A36" s="47" t="s">
        <v>55</v>
      </c>
      <c r="B36" s="111" t="s">
        <v>196</v>
      </c>
      <c r="C36" s="111"/>
      <c r="D36" s="111"/>
      <c r="E36" s="111"/>
      <c r="F36" s="112"/>
      <c r="G36" s="106"/>
      <c r="H36" s="107">
        <v>-107342805.08</v>
      </c>
      <c r="I36" s="108"/>
      <c r="J36" s="107">
        <f>J16-J24</f>
        <v>-153350355.80000001</v>
      </c>
      <c r="L36" s="93"/>
      <c r="P36" s="93"/>
    </row>
    <row r="37" spans="1:18" s="92" customFormat="1" ht="21.75" customHeight="1" x14ac:dyDescent="0.2">
      <c r="A37" s="47" t="s">
        <v>56</v>
      </c>
      <c r="B37" s="111" t="s">
        <v>57</v>
      </c>
      <c r="C37" s="111"/>
      <c r="D37" s="111"/>
      <c r="E37" s="111"/>
      <c r="F37" s="112"/>
      <c r="G37" s="106"/>
      <c r="H37" s="107">
        <f>SUM(H38:H40)</f>
        <v>6257969.1900000004</v>
      </c>
      <c r="I37" s="108"/>
      <c r="J37" s="107">
        <f>SUM(J38:J40)</f>
        <v>1679634.54</v>
      </c>
      <c r="L37" s="93"/>
      <c r="P37" s="93"/>
    </row>
    <row r="38" spans="1:18" s="100" customFormat="1" ht="20.100000000000001" customHeight="1" x14ac:dyDescent="0.2">
      <c r="A38" s="94" t="s">
        <v>28</v>
      </c>
      <c r="B38" s="95" t="s">
        <v>58</v>
      </c>
      <c r="C38" s="95"/>
      <c r="D38" s="95"/>
      <c r="E38" s="95"/>
      <c r="F38" s="96"/>
      <c r="G38" s="97"/>
      <c r="H38" s="98">
        <v>1146899.04</v>
      </c>
      <c r="I38" s="99"/>
      <c r="J38" s="98">
        <v>446524.26</v>
      </c>
      <c r="L38" s="93"/>
      <c r="P38" s="101"/>
    </row>
    <row r="39" spans="1:18" s="100" customFormat="1" ht="16.5" customHeight="1" x14ac:dyDescent="0.2">
      <c r="A39" s="94" t="s">
        <v>29</v>
      </c>
      <c r="B39" s="95" t="s">
        <v>59</v>
      </c>
      <c r="C39" s="95"/>
      <c r="D39" s="95"/>
      <c r="E39" s="95"/>
      <c r="F39" s="96"/>
      <c r="G39" s="97"/>
      <c r="H39" s="98">
        <v>0</v>
      </c>
      <c r="I39" s="99"/>
      <c r="J39" s="98">
        <v>0</v>
      </c>
      <c r="L39" s="93"/>
      <c r="P39" s="101"/>
    </row>
    <row r="40" spans="1:18" s="100" customFormat="1" ht="20.100000000000001" customHeight="1" x14ac:dyDescent="0.2">
      <c r="A40" s="94" t="s">
        <v>31</v>
      </c>
      <c r="B40" s="95" t="s">
        <v>95</v>
      </c>
      <c r="C40" s="95"/>
      <c r="D40" s="95"/>
      <c r="E40" s="95"/>
      <c r="F40" s="96"/>
      <c r="G40" s="97"/>
      <c r="H40" s="98">
        <v>5111070.1500000004</v>
      </c>
      <c r="I40" s="99"/>
      <c r="J40" s="98">
        <v>1233110.28</v>
      </c>
      <c r="L40" s="93"/>
      <c r="O40" s="100" t="s">
        <v>81</v>
      </c>
      <c r="R40" s="101">
        <v>6680241.8799999999</v>
      </c>
    </row>
    <row r="41" spans="1:18" s="92" customFormat="1" ht="24.75" customHeight="1" x14ac:dyDescent="0.2">
      <c r="A41" s="47" t="s">
        <v>60</v>
      </c>
      <c r="B41" s="111" t="s">
        <v>61</v>
      </c>
      <c r="C41" s="111"/>
      <c r="D41" s="111"/>
      <c r="E41" s="111"/>
      <c r="F41" s="112"/>
      <c r="G41" s="106"/>
      <c r="H41" s="107">
        <f>SUM(H42:H43)</f>
        <v>3881725.17</v>
      </c>
      <c r="I41" s="108"/>
      <c r="J41" s="107">
        <f>SUM(J42:J43)</f>
        <v>13588596.720000001</v>
      </c>
      <c r="L41" s="93"/>
      <c r="P41" s="93"/>
    </row>
    <row r="42" spans="1:18" s="100" customFormat="1" ht="52.5" customHeight="1" x14ac:dyDescent="0.2">
      <c r="A42" s="94" t="s">
        <v>28</v>
      </c>
      <c r="B42" s="273" t="s">
        <v>62</v>
      </c>
      <c r="C42" s="268"/>
      <c r="D42" s="268"/>
      <c r="E42" s="268"/>
      <c r="F42" s="269"/>
      <c r="G42" s="97"/>
      <c r="H42" s="98">
        <v>0</v>
      </c>
      <c r="I42" s="99"/>
      <c r="J42" s="98"/>
      <c r="L42" s="93"/>
      <c r="P42" s="101"/>
    </row>
    <row r="43" spans="1:18" s="100" customFormat="1" ht="21" customHeight="1" x14ac:dyDescent="0.2">
      <c r="A43" s="94" t="s">
        <v>29</v>
      </c>
      <c r="B43" s="95" t="s">
        <v>61</v>
      </c>
      <c r="C43" s="95"/>
      <c r="D43" s="95"/>
      <c r="E43" s="95"/>
      <c r="F43" s="96"/>
      <c r="G43" s="97"/>
      <c r="H43" s="98">
        <v>3881725.17</v>
      </c>
      <c r="I43" s="99"/>
      <c r="J43" s="98">
        <v>13588596.720000001</v>
      </c>
      <c r="L43" s="93"/>
      <c r="P43" s="101"/>
    </row>
    <row r="44" spans="1:18" s="92" customFormat="1" ht="23.25" customHeight="1" x14ac:dyDescent="0.2">
      <c r="A44" s="47" t="s">
        <v>63</v>
      </c>
      <c r="B44" s="111" t="s">
        <v>64</v>
      </c>
      <c r="C44" s="111"/>
      <c r="D44" s="111"/>
      <c r="E44" s="111"/>
      <c r="F44" s="112"/>
      <c r="G44" s="106"/>
      <c r="H44" s="107">
        <f>H36+H37-H41</f>
        <v>-104966561.06</v>
      </c>
      <c r="I44" s="108"/>
      <c r="J44" s="107">
        <f>J36+J37-J41</f>
        <v>-165259317.98000002</v>
      </c>
      <c r="L44" s="93"/>
      <c r="P44" s="93"/>
    </row>
    <row r="45" spans="1:18" s="92" customFormat="1" ht="21" customHeight="1" x14ac:dyDescent="0.2">
      <c r="A45" s="47" t="s">
        <v>65</v>
      </c>
      <c r="B45" s="111" t="s">
        <v>86</v>
      </c>
      <c r="C45" s="111"/>
      <c r="D45" s="111"/>
      <c r="E45" s="111"/>
      <c r="F45" s="112"/>
      <c r="G45" s="106"/>
      <c r="H45" s="107">
        <f>SUM(H46:H48)</f>
        <v>960287.35</v>
      </c>
      <c r="I45" s="108"/>
      <c r="J45" s="107">
        <f>SUM(J46:J48)</f>
        <v>4201769.38</v>
      </c>
      <c r="L45" s="93"/>
      <c r="P45" s="93"/>
    </row>
    <row r="46" spans="1:18" s="100" customFormat="1" ht="15.75" customHeight="1" x14ac:dyDescent="0.2">
      <c r="A46" s="94" t="s">
        <v>28</v>
      </c>
      <c r="B46" s="95" t="s">
        <v>66</v>
      </c>
      <c r="C46" s="95"/>
      <c r="D46" s="95"/>
      <c r="E46" s="95"/>
      <c r="F46" s="96"/>
      <c r="G46" s="97"/>
      <c r="H46" s="98">
        <v>0</v>
      </c>
      <c r="I46" s="99"/>
      <c r="J46" s="98">
        <v>0</v>
      </c>
      <c r="L46" s="93"/>
      <c r="P46" s="101"/>
    </row>
    <row r="47" spans="1:18" s="100" customFormat="1" ht="16.5" customHeight="1" x14ac:dyDescent="0.2">
      <c r="A47" s="94" t="s">
        <v>29</v>
      </c>
      <c r="B47" s="95" t="s">
        <v>67</v>
      </c>
      <c r="C47" s="95"/>
      <c r="D47" s="95"/>
      <c r="E47" s="95"/>
      <c r="F47" s="96"/>
      <c r="G47" s="97"/>
      <c r="H47" s="98">
        <v>960287.35</v>
      </c>
      <c r="I47" s="99"/>
      <c r="J47" s="98">
        <v>4201769.38</v>
      </c>
      <c r="L47" s="93"/>
      <c r="P47" s="101"/>
    </row>
    <row r="48" spans="1:18" s="100" customFormat="1" ht="15.75" customHeight="1" x14ac:dyDescent="0.2">
      <c r="A48" s="94" t="s">
        <v>31</v>
      </c>
      <c r="B48" s="95" t="s">
        <v>68</v>
      </c>
      <c r="C48" s="95"/>
      <c r="D48" s="95"/>
      <c r="E48" s="95"/>
      <c r="F48" s="96"/>
      <c r="G48" s="97"/>
      <c r="H48" s="98">
        <v>0</v>
      </c>
      <c r="I48" s="99"/>
      <c r="J48" s="98">
        <v>0</v>
      </c>
      <c r="L48" s="93"/>
      <c r="P48" s="101"/>
    </row>
    <row r="49" spans="1:16" s="92" customFormat="1" ht="21.75" customHeight="1" x14ac:dyDescent="0.2">
      <c r="A49" s="47" t="s">
        <v>69</v>
      </c>
      <c r="B49" s="111" t="s">
        <v>70</v>
      </c>
      <c r="C49" s="111"/>
      <c r="D49" s="111"/>
      <c r="E49" s="111"/>
      <c r="F49" s="112"/>
      <c r="G49" s="106"/>
      <c r="H49" s="107">
        <f>SUM(H50:H51)</f>
        <v>431397.28</v>
      </c>
      <c r="I49" s="108"/>
      <c r="J49" s="107">
        <f>SUM(J50:J51)</f>
        <v>4261058.3899999997</v>
      </c>
      <c r="L49" s="93"/>
      <c r="P49" s="93"/>
    </row>
    <row r="50" spans="1:16" s="100" customFormat="1" ht="14.25" customHeight="1" x14ac:dyDescent="0.2">
      <c r="A50" s="94" t="s">
        <v>28</v>
      </c>
      <c r="B50" s="95" t="s">
        <v>67</v>
      </c>
      <c r="C50" s="95"/>
      <c r="D50" s="95"/>
      <c r="E50" s="95"/>
      <c r="F50" s="96"/>
      <c r="G50" s="97"/>
      <c r="H50" s="98">
        <v>6991.57</v>
      </c>
      <c r="I50" s="99"/>
      <c r="J50" s="98">
        <v>287942.83</v>
      </c>
      <c r="L50" s="93"/>
      <c r="P50" s="101"/>
    </row>
    <row r="51" spans="1:16" s="100" customFormat="1" ht="14.25" customHeight="1" x14ac:dyDescent="0.2">
      <c r="A51" s="94" t="s">
        <v>29</v>
      </c>
      <c r="B51" s="95" t="s">
        <v>68</v>
      </c>
      <c r="C51" s="95"/>
      <c r="D51" s="95"/>
      <c r="E51" s="95"/>
      <c r="F51" s="96"/>
      <c r="G51" s="97"/>
      <c r="H51" s="98">
        <v>424405.71</v>
      </c>
      <c r="I51" s="99"/>
      <c r="J51" s="98">
        <v>3973115.56</v>
      </c>
      <c r="L51" s="93"/>
      <c r="P51" s="101"/>
    </row>
    <row r="52" spans="1:16" s="92" customFormat="1" ht="18.75" hidden="1" customHeight="1" x14ac:dyDescent="0.2">
      <c r="A52" s="47" t="s">
        <v>28</v>
      </c>
      <c r="B52" s="111" t="s">
        <v>72</v>
      </c>
      <c r="C52" s="111"/>
      <c r="D52" s="111"/>
      <c r="E52" s="111"/>
      <c r="F52" s="112"/>
      <c r="G52" s="106"/>
      <c r="H52" s="107">
        <f>H44+H45-H49</f>
        <v>-104437670.99000001</v>
      </c>
      <c r="I52" s="108"/>
      <c r="J52" s="107">
        <f>J44+J45-J49</f>
        <v>-165318606.99000001</v>
      </c>
      <c r="L52" s="93"/>
      <c r="P52" s="93"/>
    </row>
    <row r="53" spans="1:16" s="92" customFormat="1" ht="18.75" hidden="1" customHeight="1" x14ac:dyDescent="0.2">
      <c r="A53" s="47" t="s">
        <v>71</v>
      </c>
      <c r="B53" s="111" t="s">
        <v>73</v>
      </c>
      <c r="C53" s="111"/>
      <c r="D53" s="111"/>
      <c r="E53" s="111"/>
      <c r="F53" s="112"/>
      <c r="G53" s="106"/>
      <c r="H53" s="107">
        <f>H54-H55</f>
        <v>0</v>
      </c>
      <c r="I53" s="108"/>
      <c r="J53" s="107">
        <f>J54-J55</f>
        <v>0</v>
      </c>
      <c r="L53" s="93"/>
      <c r="P53" s="93"/>
    </row>
    <row r="54" spans="1:16" s="100" customFormat="1" ht="14.25" hidden="1" customHeight="1" x14ac:dyDescent="0.2">
      <c r="A54" s="94" t="s">
        <v>28</v>
      </c>
      <c r="B54" s="95" t="s">
        <v>74</v>
      </c>
      <c r="C54" s="95"/>
      <c r="D54" s="95"/>
      <c r="E54" s="95"/>
      <c r="F54" s="96"/>
      <c r="G54" s="97"/>
      <c r="H54" s="98">
        <v>0</v>
      </c>
      <c r="I54" s="99"/>
      <c r="J54" s="98">
        <v>0</v>
      </c>
      <c r="L54" s="93"/>
      <c r="P54" s="101"/>
    </row>
    <row r="55" spans="1:16" s="100" customFormat="1" ht="15" hidden="1" customHeight="1" x14ac:dyDescent="0.2">
      <c r="A55" s="94" t="s">
        <v>29</v>
      </c>
      <c r="B55" s="95" t="s">
        <v>75</v>
      </c>
      <c r="C55" s="95"/>
      <c r="D55" s="95"/>
      <c r="E55" s="95"/>
      <c r="F55" s="96"/>
      <c r="G55" s="97"/>
      <c r="H55" s="98">
        <v>0</v>
      </c>
      <c r="I55" s="99"/>
      <c r="J55" s="98">
        <v>0</v>
      </c>
      <c r="L55" s="93"/>
      <c r="P55" s="101"/>
    </row>
    <row r="56" spans="1:16" s="92" customFormat="1" ht="15.75" hidden="1" customHeight="1" x14ac:dyDescent="0.2">
      <c r="A56" s="47" t="s">
        <v>76</v>
      </c>
      <c r="B56" s="111" t="s">
        <v>107</v>
      </c>
      <c r="C56" s="111"/>
      <c r="D56" s="111"/>
      <c r="E56" s="111"/>
      <c r="F56" s="112"/>
      <c r="G56" s="106"/>
      <c r="H56" s="107">
        <f>H52+H53</f>
        <v>-104437670.99000001</v>
      </c>
      <c r="I56" s="108"/>
      <c r="J56" s="107">
        <f>J52+J53</f>
        <v>-165318606.99000001</v>
      </c>
      <c r="L56" s="93"/>
      <c r="P56" s="93"/>
    </row>
    <row r="57" spans="1:16" s="92" customFormat="1" ht="14.25" hidden="1" customHeight="1" x14ac:dyDescent="0.2">
      <c r="A57" s="47" t="s">
        <v>77</v>
      </c>
      <c r="B57" s="111" t="s">
        <v>78</v>
      </c>
      <c r="C57" s="111"/>
      <c r="D57" s="111"/>
      <c r="E57" s="111"/>
      <c r="F57" s="112"/>
      <c r="G57" s="106"/>
      <c r="H57" s="98">
        <v>0</v>
      </c>
      <c r="I57" s="99"/>
      <c r="J57" s="98">
        <v>0</v>
      </c>
      <c r="L57" s="93"/>
      <c r="P57" s="93"/>
    </row>
    <row r="58" spans="1:16" s="92" customFormat="1" ht="14.25" customHeight="1" x14ac:dyDescent="0.2">
      <c r="A58" s="47" t="s">
        <v>28</v>
      </c>
      <c r="B58" s="111" t="s">
        <v>211</v>
      </c>
      <c r="C58" s="111"/>
      <c r="D58" s="111"/>
      <c r="E58" s="111"/>
      <c r="F58" s="112"/>
      <c r="G58" s="106"/>
      <c r="H58" s="107">
        <v>-104437670.98999999</v>
      </c>
      <c r="I58" s="108"/>
      <c r="J58" s="107">
        <f>J44+J45-J49</f>
        <v>-165318606.99000001</v>
      </c>
      <c r="L58" s="93"/>
      <c r="P58" s="93"/>
    </row>
    <row r="59" spans="1:16" s="92" customFormat="1" ht="14.25" customHeight="1" x14ac:dyDescent="0.2">
      <c r="A59" s="47" t="s">
        <v>71</v>
      </c>
      <c r="B59" s="111" t="s">
        <v>78</v>
      </c>
      <c r="C59" s="111"/>
      <c r="D59" s="111"/>
      <c r="E59" s="111"/>
      <c r="F59" s="112"/>
      <c r="G59" s="106"/>
      <c r="H59" s="107">
        <v>0</v>
      </c>
      <c r="I59" s="108"/>
      <c r="J59" s="107">
        <v>0</v>
      </c>
      <c r="L59" s="93"/>
      <c r="P59" s="93"/>
    </row>
    <row r="60" spans="1:16" s="92" customFormat="1" ht="29.25" customHeight="1" thickBot="1" x14ac:dyDescent="0.25">
      <c r="A60" s="47" t="s">
        <v>76</v>
      </c>
      <c r="B60" s="274" t="s">
        <v>197</v>
      </c>
      <c r="C60" s="268"/>
      <c r="D60" s="268"/>
      <c r="E60" s="268"/>
      <c r="F60" s="269"/>
      <c r="G60" s="111"/>
      <c r="H60" s="107">
        <v>0</v>
      </c>
      <c r="I60" s="108">
        <v>0</v>
      </c>
      <c r="J60" s="107">
        <v>0</v>
      </c>
      <c r="K60" s="92">
        <v>0</v>
      </c>
      <c r="L60" s="93"/>
      <c r="P60" s="93"/>
    </row>
    <row r="61" spans="1:16" s="92" customFormat="1" ht="20.100000000000001" hidden="1" customHeight="1" x14ac:dyDescent="0.2">
      <c r="A61" s="62"/>
      <c r="B61" s="106"/>
      <c r="C61" s="106"/>
      <c r="D61" s="106"/>
      <c r="E61" s="106"/>
      <c r="F61" s="113"/>
      <c r="G61" s="106"/>
      <c r="H61" s="231"/>
      <c r="I61" s="232"/>
      <c r="J61" s="231"/>
      <c r="L61" s="93"/>
      <c r="P61" s="93"/>
    </row>
    <row r="62" spans="1:16" s="92" customFormat="1" ht="24" customHeight="1" thickBot="1" x14ac:dyDescent="0.25">
      <c r="A62" s="212" t="s">
        <v>77</v>
      </c>
      <c r="B62" s="213" t="s">
        <v>198</v>
      </c>
      <c r="C62" s="213"/>
      <c r="D62" s="213"/>
      <c r="E62" s="213"/>
      <c r="F62" s="214"/>
      <c r="G62" s="213"/>
      <c r="H62" s="215">
        <f>H56+H57-H60</f>
        <v>-104437670.99000001</v>
      </c>
      <c r="I62" s="216">
        <v>0</v>
      </c>
      <c r="J62" s="215">
        <f>J56+J57-J60</f>
        <v>-165318606.99000001</v>
      </c>
      <c r="K62" s="92">
        <v>0</v>
      </c>
      <c r="L62" s="93"/>
      <c r="P62" s="93"/>
    </row>
    <row r="63" spans="1:16" ht="14.25" x14ac:dyDescent="0.2">
      <c r="A63" s="114"/>
      <c r="B63" s="92"/>
      <c r="C63" s="92"/>
      <c r="D63" s="93"/>
    </row>
    <row r="64" spans="1:16" x14ac:dyDescent="0.2">
      <c r="A64" s="63"/>
      <c r="B64" s="63"/>
      <c r="C64" s="63"/>
      <c r="D64" s="63"/>
      <c r="E64" s="63"/>
      <c r="F64" s="63"/>
      <c r="G64" s="63"/>
      <c r="H64" s="63"/>
      <c r="I64" s="63"/>
      <c r="J64" s="63"/>
    </row>
    <row r="65" spans="1:12" x14ac:dyDescent="0.2">
      <c r="A65" s="63"/>
      <c r="B65" s="63"/>
      <c r="C65" s="63"/>
      <c r="D65" s="63"/>
      <c r="E65" s="63"/>
      <c r="F65" s="63"/>
      <c r="G65" s="63"/>
      <c r="H65" s="63"/>
      <c r="I65" s="63"/>
      <c r="J65" s="63"/>
    </row>
    <row r="66" spans="1:12" x14ac:dyDescent="0.2">
      <c r="A66" s="63"/>
      <c r="B66" s="298" t="s">
        <v>80</v>
      </c>
      <c r="C66" s="292"/>
      <c r="D66" s="63"/>
      <c r="E66" s="63"/>
      <c r="F66" s="63"/>
      <c r="G66" s="63"/>
      <c r="H66" s="63"/>
      <c r="I66" s="63"/>
      <c r="J66" s="115" t="s">
        <v>79</v>
      </c>
    </row>
    <row r="67" spans="1:12" x14ac:dyDescent="0.2">
      <c r="A67" s="63"/>
      <c r="B67" s="63"/>
      <c r="C67" s="63"/>
      <c r="D67" s="63"/>
      <c r="E67" s="63"/>
      <c r="F67" s="63"/>
      <c r="G67" s="63"/>
      <c r="H67" s="63"/>
      <c r="I67" s="63"/>
      <c r="J67" s="63"/>
    </row>
    <row r="68" spans="1:12" x14ac:dyDescent="0.2">
      <c r="A68" s="63"/>
      <c r="B68" s="63"/>
      <c r="C68" s="63"/>
      <c r="D68" s="63"/>
      <c r="E68" s="226" t="s">
        <v>195</v>
      </c>
      <c r="F68" s="63"/>
      <c r="G68" s="63"/>
      <c r="H68" s="63"/>
      <c r="I68" s="63"/>
      <c r="J68" s="63"/>
    </row>
    <row r="69" spans="1:12" x14ac:dyDescent="0.2">
      <c r="A69" s="63"/>
      <c r="B69" s="298" t="s">
        <v>109</v>
      </c>
      <c r="C69" s="298"/>
      <c r="D69" s="63"/>
      <c r="I69" s="63"/>
      <c r="J69" s="63" t="s">
        <v>108</v>
      </c>
    </row>
    <row r="70" spans="1:12" x14ac:dyDescent="0.2">
      <c r="A70" s="63"/>
      <c r="E70" s="299"/>
      <c r="F70" s="300"/>
      <c r="G70" s="300"/>
      <c r="H70" s="300"/>
      <c r="I70" s="63"/>
      <c r="K70" s="116"/>
      <c r="L70" s="116"/>
    </row>
    <row r="71" spans="1:12" x14ac:dyDescent="0.2">
      <c r="B71" s="117"/>
      <c r="C71" s="117"/>
      <c r="D71" s="298"/>
      <c r="E71" s="301"/>
      <c r="F71" s="301"/>
      <c r="G71" s="301"/>
      <c r="H71" s="301"/>
      <c r="L71" s="63"/>
    </row>
    <row r="72" spans="1:12" x14ac:dyDescent="0.2">
      <c r="B72" s="298"/>
      <c r="C72" s="298"/>
      <c r="D72" s="298"/>
      <c r="F72" s="63"/>
      <c r="G72" s="63"/>
    </row>
    <row r="73" spans="1:12" x14ac:dyDescent="0.2">
      <c r="A73" s="292"/>
      <c r="B73" s="292"/>
      <c r="C73" s="292"/>
      <c r="D73" s="292"/>
      <c r="E73" s="292"/>
      <c r="F73" s="292"/>
      <c r="G73" s="292"/>
      <c r="H73" s="292"/>
    </row>
    <row r="75" spans="1:12" x14ac:dyDescent="0.2">
      <c r="A75" s="63"/>
      <c r="B75" s="63"/>
      <c r="L75" s="118"/>
    </row>
    <row r="76" spans="1:12" x14ac:dyDescent="0.2">
      <c r="A76" s="63"/>
      <c r="B76" s="63"/>
    </row>
    <row r="77" spans="1:12" x14ac:dyDescent="0.2">
      <c r="A77" s="63"/>
      <c r="B77" s="63"/>
    </row>
  </sheetData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5"/>
  <sheetViews>
    <sheetView workbookViewId="0">
      <selection activeCell="A8" sqref="A8"/>
    </sheetView>
  </sheetViews>
  <sheetFormatPr defaultRowHeight="12.75" x14ac:dyDescent="0.2"/>
  <cols>
    <col min="1" max="1" width="12.42578125" bestFit="1" customWidth="1"/>
    <col min="3" max="3" width="21.7109375" customWidth="1"/>
    <col min="4" max="4" width="11.7109375" bestFit="1" customWidth="1"/>
    <col min="6" max="6" width="5.42578125" customWidth="1"/>
    <col min="7" max="7" width="0" hidden="1" customWidth="1"/>
    <col min="8" max="8" width="24.140625" customWidth="1"/>
    <col min="9" max="9" width="9.140625" hidden="1" customWidth="1"/>
    <col min="10" max="10" width="27.5703125" customWidth="1"/>
    <col min="11" max="11" width="0" hidden="1" customWidth="1"/>
    <col min="12" max="12" width="20" customWidth="1"/>
    <col min="16" max="16" width="11.7109375" style="48" bestFit="1" customWidth="1"/>
  </cols>
  <sheetData>
    <row r="1" spans="1:16" x14ac:dyDescent="0.2">
      <c r="A1" s="263" t="s">
        <v>0</v>
      </c>
      <c r="B1" s="264"/>
      <c r="C1" s="265"/>
      <c r="D1" s="32"/>
      <c r="E1" s="32"/>
      <c r="F1" s="32"/>
      <c r="G1" s="32"/>
      <c r="H1" s="35"/>
      <c r="I1" s="32"/>
      <c r="J1" s="61" t="s">
        <v>1</v>
      </c>
    </row>
    <row r="2" spans="1:16" x14ac:dyDescent="0.2">
      <c r="A2" s="62" t="s">
        <v>208</v>
      </c>
      <c r="B2" s="63"/>
      <c r="C2" s="64"/>
      <c r="D2" s="19"/>
      <c r="E2" s="19"/>
      <c r="F2" s="19"/>
      <c r="G2" s="19"/>
      <c r="H2" s="33"/>
      <c r="I2" s="19"/>
      <c r="J2" s="65"/>
    </row>
    <row r="3" spans="1:16" x14ac:dyDescent="0.2">
      <c r="A3" s="229" t="s">
        <v>206</v>
      </c>
      <c r="B3" s="63"/>
      <c r="C3" s="64"/>
      <c r="D3" s="19"/>
      <c r="E3" s="19"/>
      <c r="F3" s="19"/>
      <c r="G3" s="19"/>
      <c r="H3" s="33"/>
      <c r="I3" s="19"/>
      <c r="J3" s="230" t="s">
        <v>209</v>
      </c>
    </row>
    <row r="4" spans="1:16" x14ac:dyDescent="0.2">
      <c r="A4" s="66" t="s">
        <v>205</v>
      </c>
      <c r="B4" s="63"/>
      <c r="C4" s="64"/>
      <c r="D4" s="302" t="s">
        <v>103</v>
      </c>
      <c r="E4" s="300"/>
      <c r="F4" s="300"/>
      <c r="G4" s="300"/>
      <c r="H4" s="303"/>
      <c r="I4" s="19"/>
      <c r="J4" s="230" t="s">
        <v>210</v>
      </c>
    </row>
    <row r="5" spans="1:16" x14ac:dyDescent="0.2">
      <c r="A5" s="66"/>
      <c r="B5" s="63"/>
      <c r="C5" s="64"/>
      <c r="D5" s="306" t="s">
        <v>102</v>
      </c>
      <c r="E5" s="275"/>
      <c r="F5" s="275"/>
      <c r="G5" s="275"/>
      <c r="H5" s="276"/>
      <c r="I5" s="19"/>
      <c r="J5" s="38"/>
    </row>
    <row r="6" spans="1:16" x14ac:dyDescent="0.2">
      <c r="A6" s="68"/>
      <c r="B6" s="69"/>
      <c r="C6" s="70"/>
      <c r="D6" s="19"/>
      <c r="E6" s="19"/>
      <c r="F6" s="19"/>
      <c r="G6" s="19"/>
      <c r="H6" s="33"/>
      <c r="I6" s="19"/>
      <c r="J6" s="38"/>
    </row>
    <row r="7" spans="1:16" x14ac:dyDescent="0.2">
      <c r="A7" s="72" t="s">
        <v>2</v>
      </c>
      <c r="B7" s="73"/>
      <c r="C7" s="74"/>
      <c r="D7" s="304" t="s">
        <v>214</v>
      </c>
      <c r="E7" s="300"/>
      <c r="F7" s="300"/>
      <c r="G7" s="300"/>
      <c r="H7" s="303"/>
      <c r="I7" s="19"/>
      <c r="J7" s="38"/>
    </row>
    <row r="8" spans="1:16" ht="15" x14ac:dyDescent="0.2">
      <c r="A8" s="295">
        <v>15259663</v>
      </c>
      <c r="B8" s="296"/>
      <c r="C8" s="297"/>
      <c r="D8" s="19"/>
      <c r="E8" s="19"/>
      <c r="F8" s="19"/>
      <c r="G8" s="19"/>
      <c r="H8" s="33"/>
      <c r="I8" s="19"/>
      <c r="J8" s="37"/>
    </row>
    <row r="9" spans="1:16" ht="13.5" thickBot="1" x14ac:dyDescent="0.25">
      <c r="A9" s="233"/>
      <c r="B9" s="77"/>
      <c r="C9" s="78"/>
      <c r="D9" s="29"/>
      <c r="E9" s="29"/>
      <c r="F9" s="29"/>
      <c r="G9" s="29"/>
      <c r="H9" s="34"/>
      <c r="I9" s="29"/>
      <c r="J9" s="46" t="s">
        <v>7</v>
      </c>
    </row>
    <row r="10" spans="1:16" ht="13.5" hidden="1" customHeight="1" thickBot="1" x14ac:dyDescent="0.25">
      <c r="A10" s="76"/>
      <c r="B10" s="77"/>
      <c r="C10" s="78"/>
      <c r="D10" s="36"/>
      <c r="E10" s="29"/>
      <c r="F10" s="29"/>
      <c r="G10" s="29"/>
      <c r="H10" s="34"/>
      <c r="I10" s="29"/>
      <c r="J10" s="39"/>
    </row>
    <row r="11" spans="1:16" ht="26.25" thickBot="1" x14ac:dyDescent="0.25">
      <c r="A11" s="28"/>
      <c r="B11" s="29"/>
      <c r="C11" s="29"/>
      <c r="D11" s="29"/>
      <c r="E11" s="29"/>
      <c r="F11" s="30"/>
      <c r="H11" s="31" t="s">
        <v>6</v>
      </c>
      <c r="I11" s="4"/>
      <c r="J11" s="31" t="s">
        <v>5</v>
      </c>
    </row>
    <row r="12" spans="1:16" ht="13.5" hidden="1" thickBot="1" x14ac:dyDescent="0.25">
      <c r="H12" s="12"/>
      <c r="I12" s="1"/>
      <c r="J12" s="12"/>
    </row>
    <row r="13" spans="1:16" ht="13.5" hidden="1" thickBot="1" x14ac:dyDescent="0.25">
      <c r="H13" s="13"/>
      <c r="I13" s="14"/>
      <c r="J13" s="13"/>
    </row>
    <row r="14" spans="1:16" s="2" customFormat="1" ht="20.100000000000001" customHeight="1" x14ac:dyDescent="0.2">
      <c r="A14" s="40" t="s">
        <v>4</v>
      </c>
      <c r="B14" s="41"/>
      <c r="C14" s="41"/>
      <c r="D14" s="41"/>
      <c r="E14" s="41"/>
      <c r="F14" s="42"/>
      <c r="G14" s="15"/>
      <c r="H14" s="44">
        <v>467630713.31999999</v>
      </c>
      <c r="I14" s="16"/>
      <c r="J14" s="44">
        <f>H38</f>
        <v>641315547.58000004</v>
      </c>
      <c r="L14" s="49"/>
      <c r="P14" s="49"/>
    </row>
    <row r="15" spans="1:16" s="2" customFormat="1" ht="20.100000000000001" customHeight="1" x14ac:dyDescent="0.2">
      <c r="A15" s="17" t="s">
        <v>96</v>
      </c>
      <c r="B15" s="9"/>
      <c r="C15" s="9"/>
      <c r="D15" s="9"/>
      <c r="E15" s="9"/>
      <c r="F15" s="24"/>
      <c r="G15" s="11"/>
      <c r="H15" s="45">
        <f>SUM(H16:H25)</f>
        <v>377960248.94000006</v>
      </c>
      <c r="I15" s="7"/>
      <c r="J15" s="45">
        <f>SUM(J16:J25)</f>
        <v>306635249.38999999</v>
      </c>
      <c r="L15" s="49"/>
      <c r="P15" s="49"/>
    </row>
    <row r="16" spans="1:16" ht="20.100000000000001" customHeight="1" x14ac:dyDescent="0.2">
      <c r="A16" s="18" t="s">
        <v>8</v>
      </c>
      <c r="B16" s="8"/>
      <c r="C16" s="8"/>
      <c r="D16" s="8"/>
      <c r="E16" s="8"/>
      <c r="F16" s="25"/>
      <c r="G16" s="19"/>
      <c r="H16" s="20">
        <v>0</v>
      </c>
      <c r="I16" s="1">
        <v>0</v>
      </c>
      <c r="J16" s="20">
        <v>0</v>
      </c>
      <c r="K16">
        <v>0</v>
      </c>
      <c r="L16" s="49"/>
    </row>
    <row r="17" spans="1:16" ht="20.100000000000001" customHeight="1" x14ac:dyDescent="0.2">
      <c r="A17" s="18" t="s">
        <v>9</v>
      </c>
      <c r="B17" s="8"/>
      <c r="C17" s="8"/>
      <c r="D17" s="8"/>
      <c r="E17" s="8"/>
      <c r="F17" s="25"/>
      <c r="G17" s="19"/>
      <c r="H17" s="20">
        <v>226979601.02000001</v>
      </c>
      <c r="I17" s="1"/>
      <c r="J17" s="20">
        <v>255817090.13999999</v>
      </c>
      <c r="L17" s="49"/>
    </row>
    <row r="18" spans="1:16" ht="16.5" customHeight="1" x14ac:dyDescent="0.2">
      <c r="A18" s="277" t="s">
        <v>87</v>
      </c>
      <c r="B18" s="278"/>
      <c r="C18" s="278"/>
      <c r="D18" s="278"/>
      <c r="E18" s="278"/>
      <c r="F18" s="279"/>
      <c r="G18" s="19"/>
      <c r="H18" s="20">
        <v>0</v>
      </c>
      <c r="I18" s="1"/>
      <c r="J18" s="20">
        <v>0</v>
      </c>
      <c r="L18" s="49"/>
    </row>
    <row r="19" spans="1:16" ht="20.100000000000001" customHeight="1" x14ac:dyDescent="0.2">
      <c r="A19" s="18" t="s">
        <v>10</v>
      </c>
      <c r="B19" s="8"/>
      <c r="C19" s="8"/>
      <c r="D19" s="8"/>
      <c r="E19" s="8"/>
      <c r="F19" s="25"/>
      <c r="G19" s="19"/>
      <c r="H19" s="20">
        <v>34029025.469999999</v>
      </c>
      <c r="I19" s="1"/>
      <c r="J19" s="20">
        <v>30226434.48</v>
      </c>
      <c r="L19" s="49"/>
    </row>
    <row r="20" spans="1:16" ht="20.100000000000001" customHeight="1" x14ac:dyDescent="0.2">
      <c r="A20" s="18" t="s">
        <v>88</v>
      </c>
      <c r="B20" s="8"/>
      <c r="C20" s="8"/>
      <c r="D20" s="8"/>
      <c r="E20" s="8"/>
      <c r="F20" s="25"/>
      <c r="G20" s="19"/>
      <c r="H20" s="20">
        <v>0</v>
      </c>
      <c r="I20" s="1">
        <v>0</v>
      </c>
      <c r="J20" s="20">
        <v>0</v>
      </c>
      <c r="K20">
        <v>0</v>
      </c>
      <c r="L20" s="49"/>
    </row>
    <row r="21" spans="1:16" ht="29.25" customHeight="1" x14ac:dyDescent="0.2">
      <c r="A21" s="307" t="s">
        <v>89</v>
      </c>
      <c r="B21" s="278"/>
      <c r="C21" s="278"/>
      <c r="D21" s="278"/>
      <c r="E21" s="278"/>
      <c r="F21" s="279"/>
      <c r="G21" s="19"/>
      <c r="H21" s="20">
        <v>9758052.0399999991</v>
      </c>
      <c r="I21" s="1"/>
      <c r="J21" s="20">
        <v>10630789.029999999</v>
      </c>
      <c r="L21" s="49"/>
    </row>
    <row r="22" spans="1:16" ht="20.100000000000001" customHeight="1" x14ac:dyDescent="0.2">
      <c r="A22" s="18" t="s">
        <v>90</v>
      </c>
      <c r="B22" s="8"/>
      <c r="C22" s="8"/>
      <c r="D22" s="8"/>
      <c r="E22" s="8"/>
      <c r="F22" s="25"/>
      <c r="G22" s="19"/>
      <c r="H22" s="20">
        <v>0</v>
      </c>
      <c r="I22" s="1">
        <v>0</v>
      </c>
      <c r="J22" s="20">
        <v>0</v>
      </c>
      <c r="K22">
        <v>0</v>
      </c>
      <c r="L22" s="49"/>
    </row>
    <row r="23" spans="1:16" ht="20.100000000000001" customHeight="1" x14ac:dyDescent="0.2">
      <c r="A23" s="18" t="s">
        <v>82</v>
      </c>
      <c r="B23" s="8"/>
      <c r="C23" s="8"/>
      <c r="D23" s="8"/>
      <c r="E23" s="8"/>
      <c r="F23" s="25"/>
      <c r="G23" s="19"/>
      <c r="H23" s="20">
        <v>0</v>
      </c>
      <c r="I23" s="1">
        <v>0</v>
      </c>
      <c r="J23" s="20">
        <v>0</v>
      </c>
      <c r="K23">
        <v>0</v>
      </c>
      <c r="L23" s="49"/>
    </row>
    <row r="24" spans="1:16" ht="20.100000000000001" customHeight="1" x14ac:dyDescent="0.2">
      <c r="A24" s="18" t="s">
        <v>11</v>
      </c>
      <c r="B24" s="8"/>
      <c r="C24" s="8"/>
      <c r="D24" s="8"/>
      <c r="E24" s="8"/>
      <c r="F24" s="25"/>
      <c r="G24" s="19"/>
      <c r="H24" s="20">
        <v>0</v>
      </c>
      <c r="I24" s="1">
        <v>0</v>
      </c>
      <c r="J24" s="20">
        <v>0</v>
      </c>
      <c r="K24">
        <v>0</v>
      </c>
      <c r="L24" s="49"/>
    </row>
    <row r="25" spans="1:16" ht="20.100000000000001" customHeight="1" x14ac:dyDescent="0.2">
      <c r="A25" s="18" t="s">
        <v>104</v>
      </c>
      <c r="B25" s="8"/>
      <c r="C25" s="8"/>
      <c r="D25" s="8"/>
      <c r="E25" s="8"/>
      <c r="F25" s="25"/>
      <c r="G25" s="19"/>
      <c r="H25" s="20">
        <v>107193570.41</v>
      </c>
      <c r="I25" s="1"/>
      <c r="J25" s="20">
        <v>9960935.7400000002</v>
      </c>
      <c r="L25" s="49"/>
    </row>
    <row r="26" spans="1:16" s="2" customFormat="1" ht="20.100000000000001" customHeight="1" x14ac:dyDescent="0.2">
      <c r="A26" s="17" t="s">
        <v>91</v>
      </c>
      <c r="B26" s="9"/>
      <c r="C26" s="9"/>
      <c r="D26" s="9"/>
      <c r="E26" s="9"/>
      <c r="F26" s="24"/>
      <c r="G26" s="11"/>
      <c r="H26" s="45">
        <f>SUM(H27:H37)</f>
        <v>204275414.68000001</v>
      </c>
      <c r="I26" s="7"/>
      <c r="J26" s="45">
        <f>SUM(J27:J37)</f>
        <v>226062253.20999998</v>
      </c>
      <c r="L26" s="49"/>
      <c r="P26" s="49"/>
    </row>
    <row r="27" spans="1:16" ht="20.100000000000001" customHeight="1" x14ac:dyDescent="0.2">
      <c r="A27" s="18" t="s">
        <v>14</v>
      </c>
      <c r="B27" s="8"/>
      <c r="C27" s="8"/>
      <c r="D27" s="8"/>
      <c r="E27" s="8"/>
      <c r="F27" s="25"/>
      <c r="G27" s="19"/>
      <c r="H27" s="20">
        <v>62953230.969999999</v>
      </c>
      <c r="I27" s="1"/>
      <c r="J27" s="20">
        <v>104437670.98999999</v>
      </c>
      <c r="L27" s="49"/>
    </row>
    <row r="28" spans="1:16" ht="20.100000000000001" customHeight="1" x14ac:dyDescent="0.2">
      <c r="A28" s="18" t="s">
        <v>12</v>
      </c>
      <c r="B28" s="8"/>
      <c r="C28" s="8"/>
      <c r="D28" s="19"/>
      <c r="E28" s="19"/>
      <c r="F28" s="26"/>
      <c r="G28" s="19"/>
      <c r="H28" s="20">
        <v>39498242.990000002</v>
      </c>
      <c r="I28" s="1"/>
      <c r="J28" s="20">
        <v>7030900.5499999998</v>
      </c>
      <c r="L28" s="49"/>
    </row>
    <row r="29" spans="1:16" ht="20.100000000000001" hidden="1" customHeight="1" x14ac:dyDescent="0.2">
      <c r="A29" s="21"/>
      <c r="B29" s="19"/>
      <c r="C29" s="19"/>
      <c r="D29" s="8"/>
      <c r="E29" s="8"/>
      <c r="F29" s="25"/>
      <c r="G29" s="19"/>
      <c r="H29" s="20">
        <v>0</v>
      </c>
      <c r="I29" s="1"/>
      <c r="J29" s="20">
        <v>0</v>
      </c>
      <c r="L29" s="49"/>
    </row>
    <row r="30" spans="1:16" ht="20.100000000000001" customHeight="1" x14ac:dyDescent="0.2">
      <c r="A30" s="22" t="s">
        <v>13</v>
      </c>
      <c r="B30" s="10"/>
      <c r="C30" s="10"/>
      <c r="D30" s="10"/>
      <c r="E30" s="10"/>
      <c r="F30" s="27"/>
      <c r="G30" s="19"/>
      <c r="H30" s="20">
        <v>0</v>
      </c>
      <c r="I30" s="1">
        <v>0</v>
      </c>
      <c r="J30" s="20">
        <v>0</v>
      </c>
      <c r="K30">
        <v>0</v>
      </c>
      <c r="L30" s="49"/>
    </row>
    <row r="31" spans="1:16" ht="20.100000000000001" customHeight="1" x14ac:dyDescent="0.2">
      <c r="A31" s="18" t="s">
        <v>15</v>
      </c>
      <c r="B31" s="8"/>
      <c r="C31" s="8"/>
      <c r="D31" s="8"/>
      <c r="E31" s="8"/>
      <c r="F31" s="25"/>
      <c r="G31" s="19"/>
      <c r="H31" s="20">
        <v>90913649.109999999</v>
      </c>
      <c r="I31" s="1"/>
      <c r="J31" s="20">
        <v>88433963.840000004</v>
      </c>
      <c r="L31" s="49"/>
    </row>
    <row r="32" spans="1:16" ht="20.100000000000001" customHeight="1" x14ac:dyDescent="0.2">
      <c r="A32" s="18" t="s">
        <v>92</v>
      </c>
      <c r="B32" s="8"/>
      <c r="C32" s="8"/>
      <c r="D32" s="8"/>
      <c r="E32" s="8"/>
      <c r="F32" s="25"/>
      <c r="G32" s="19"/>
      <c r="H32" s="20">
        <v>0</v>
      </c>
      <c r="I32" s="1">
        <v>0</v>
      </c>
      <c r="J32" s="20">
        <v>0</v>
      </c>
      <c r="K32">
        <v>0</v>
      </c>
      <c r="L32" s="49"/>
    </row>
    <row r="33" spans="1:16" ht="20.100000000000001" hidden="1" customHeight="1" x14ac:dyDescent="0.2">
      <c r="A33" s="18"/>
      <c r="B33" s="8"/>
      <c r="C33" s="8"/>
      <c r="D33" s="8"/>
      <c r="E33" s="8"/>
      <c r="F33" s="25"/>
      <c r="G33" s="19"/>
      <c r="H33" s="20">
        <v>0</v>
      </c>
      <c r="I33" s="1"/>
      <c r="J33" s="20">
        <v>0</v>
      </c>
      <c r="L33" s="49"/>
    </row>
    <row r="34" spans="1:16" ht="33" customHeight="1" x14ac:dyDescent="0.2">
      <c r="A34" s="307" t="s">
        <v>105</v>
      </c>
      <c r="B34" s="278"/>
      <c r="C34" s="278"/>
      <c r="D34" s="278"/>
      <c r="E34" s="278"/>
      <c r="F34" s="279"/>
      <c r="G34" s="19"/>
      <c r="H34" s="20">
        <v>9819367.7699999996</v>
      </c>
      <c r="I34" s="1"/>
      <c r="J34" s="20">
        <v>14556715.699999999</v>
      </c>
      <c r="L34" s="49"/>
    </row>
    <row r="35" spans="1:16" ht="20.100000000000001" customHeight="1" x14ac:dyDescent="0.2">
      <c r="A35" s="18" t="s">
        <v>93</v>
      </c>
      <c r="B35" s="8"/>
      <c r="C35" s="8"/>
      <c r="D35" s="8"/>
      <c r="E35" s="8"/>
      <c r="F35" s="25"/>
      <c r="G35" s="19"/>
      <c r="H35" s="20">
        <v>0</v>
      </c>
      <c r="I35" s="1">
        <v>0</v>
      </c>
      <c r="J35" s="20">
        <v>0</v>
      </c>
      <c r="K35">
        <v>0</v>
      </c>
      <c r="L35" s="49"/>
    </row>
    <row r="36" spans="1:16" ht="20.100000000000001" customHeight="1" x14ac:dyDescent="0.2">
      <c r="A36" s="18" t="s">
        <v>16</v>
      </c>
      <c r="B36" s="8"/>
      <c r="C36" s="8"/>
      <c r="D36" s="8"/>
      <c r="E36" s="8"/>
      <c r="F36" s="25"/>
      <c r="G36" s="19"/>
      <c r="H36" s="20">
        <v>0</v>
      </c>
      <c r="I36" s="1">
        <v>0</v>
      </c>
      <c r="J36" s="20">
        <v>0</v>
      </c>
      <c r="K36">
        <v>0</v>
      </c>
      <c r="L36" s="49"/>
    </row>
    <row r="37" spans="1:16" ht="20.100000000000001" customHeight="1" x14ac:dyDescent="0.2">
      <c r="A37" s="18" t="s">
        <v>106</v>
      </c>
      <c r="B37" s="8"/>
      <c r="C37" s="8"/>
      <c r="D37" s="8"/>
      <c r="E37" s="8"/>
      <c r="F37" s="25"/>
      <c r="G37" s="19"/>
      <c r="H37" s="20">
        <v>1090923.8400000001</v>
      </c>
      <c r="I37" s="1"/>
      <c r="J37" s="20">
        <v>11603002.130000001</v>
      </c>
      <c r="L37" s="49"/>
    </row>
    <row r="38" spans="1:16" s="2" customFormat="1" ht="20.100000000000001" customHeight="1" x14ac:dyDescent="0.2">
      <c r="A38" s="17" t="s">
        <v>17</v>
      </c>
      <c r="B38" s="9"/>
      <c r="C38" s="9"/>
      <c r="D38" s="9"/>
      <c r="E38" s="9"/>
      <c r="F38" s="24"/>
      <c r="G38" s="11"/>
      <c r="H38" s="45">
        <v>641315547.58000004</v>
      </c>
      <c r="I38" s="7"/>
      <c r="J38" s="45">
        <f>J14+J15-J26</f>
        <v>721888543.75999999</v>
      </c>
      <c r="L38" s="49"/>
      <c r="P38" s="49"/>
    </row>
    <row r="39" spans="1:16" s="2" customFormat="1" ht="20.100000000000001" customHeight="1" x14ac:dyDescent="0.2">
      <c r="A39" s="17" t="s">
        <v>201</v>
      </c>
      <c r="B39" s="9"/>
      <c r="C39" s="9"/>
      <c r="D39" s="9"/>
      <c r="E39" s="9"/>
      <c r="F39" s="24"/>
      <c r="G39" s="11"/>
      <c r="H39" s="45">
        <f>H41</f>
        <v>-104437670.98999999</v>
      </c>
      <c r="I39" s="7"/>
      <c r="J39" s="45">
        <f>J41</f>
        <v>-165318606.99000001</v>
      </c>
      <c r="L39" s="49"/>
      <c r="P39" s="49"/>
    </row>
    <row r="40" spans="1:16" ht="20.100000000000001" customHeight="1" x14ac:dyDescent="0.2">
      <c r="A40" s="18" t="s">
        <v>83</v>
      </c>
      <c r="B40" s="8"/>
      <c r="C40" s="8"/>
      <c r="D40" s="8"/>
      <c r="E40" s="8"/>
      <c r="F40" s="25"/>
      <c r="G40" s="19"/>
      <c r="H40" s="20">
        <v>0</v>
      </c>
      <c r="I40" s="1">
        <v>0</v>
      </c>
      <c r="J40" s="20">
        <v>0</v>
      </c>
      <c r="K40">
        <v>0</v>
      </c>
      <c r="L40" s="49"/>
    </row>
    <row r="41" spans="1:16" ht="20.100000000000001" customHeight="1" x14ac:dyDescent="0.2">
      <c r="A41" s="18" t="s">
        <v>18</v>
      </c>
      <c r="B41" s="8"/>
      <c r="C41" s="8"/>
      <c r="D41" s="8"/>
      <c r="E41" s="8"/>
      <c r="F41" s="25"/>
      <c r="G41" s="19"/>
      <c r="H41" s="20">
        <v>-104437670.98999999</v>
      </c>
      <c r="I41" s="1"/>
      <c r="J41" s="20">
        <v>-165318606.99000001</v>
      </c>
      <c r="L41" s="49"/>
    </row>
    <row r="42" spans="1:16" s="2" customFormat="1" ht="18.75" customHeight="1" thickBot="1" x14ac:dyDescent="0.25">
      <c r="A42" s="309" t="s">
        <v>199</v>
      </c>
      <c r="B42" s="280"/>
      <c r="C42" s="280"/>
      <c r="D42" s="280"/>
      <c r="E42" s="280"/>
      <c r="F42" s="281"/>
      <c r="G42" s="23"/>
      <c r="H42" s="227">
        <v>0</v>
      </c>
      <c r="I42" s="228"/>
      <c r="J42" s="227">
        <v>0</v>
      </c>
      <c r="L42" s="49"/>
      <c r="P42" s="49"/>
    </row>
    <row r="43" spans="1:16" ht="20.100000000000001" hidden="1" customHeight="1" x14ac:dyDescent="0.2">
      <c r="H43" s="3"/>
      <c r="J43" s="3"/>
      <c r="L43" s="49"/>
    </row>
    <row r="44" spans="1:16" ht="20.100000000000001" hidden="1" customHeight="1" x14ac:dyDescent="0.2">
      <c r="H44" s="3"/>
      <c r="J44" s="3"/>
      <c r="L44" s="49"/>
    </row>
    <row r="45" spans="1:16" s="2" customFormat="1" ht="20.100000000000001" customHeight="1" thickBot="1" x14ac:dyDescent="0.25">
      <c r="A45" s="5" t="s">
        <v>200</v>
      </c>
      <c r="B45" s="6"/>
      <c r="C45" s="6"/>
      <c r="D45" s="6"/>
      <c r="E45" s="6"/>
      <c r="F45" s="6"/>
      <c r="G45" s="6"/>
      <c r="H45" s="54">
        <f>H38+H39-H42</f>
        <v>536877876.59000003</v>
      </c>
      <c r="I45" s="6">
        <v>0</v>
      </c>
      <c r="J45" s="54">
        <f>J38+J39-J42</f>
        <v>556569936.76999998</v>
      </c>
      <c r="K45" s="2">
        <v>0</v>
      </c>
      <c r="L45" s="49"/>
      <c r="P45" s="49"/>
    </row>
    <row r="46" spans="1:16" s="2" customFormat="1" ht="7.5" customHeight="1" x14ac:dyDescent="0.2">
      <c r="A46" s="11"/>
      <c r="B46" s="11"/>
      <c r="C46" s="11"/>
      <c r="D46" s="11"/>
      <c r="E46" s="11"/>
      <c r="F46" s="11"/>
      <c r="G46" s="11"/>
      <c r="H46" s="52"/>
      <c r="I46" s="11"/>
      <c r="J46" s="51"/>
      <c r="P46" s="49"/>
    </row>
    <row r="47" spans="1:16" ht="14.25" hidden="1" x14ac:dyDescent="0.2">
      <c r="A47" s="53"/>
      <c r="B47" s="2"/>
      <c r="C47" s="2"/>
      <c r="D47" s="49"/>
      <c r="E47" s="50"/>
    </row>
    <row r="48" spans="1:16" hidden="1" x14ac:dyDescent="0.2">
      <c r="A48" t="s">
        <v>19</v>
      </c>
    </row>
    <row r="49" spans="1:12" hidden="1" x14ac:dyDescent="0.2"/>
    <row r="50" spans="1:12" hidden="1" x14ac:dyDescent="0.2">
      <c r="A50" s="8" t="s">
        <v>94</v>
      </c>
      <c r="B50" s="8"/>
      <c r="C50" s="8"/>
      <c r="D50" s="8"/>
      <c r="E50" s="8"/>
      <c r="F50" s="8"/>
      <c r="G50" s="8"/>
      <c r="H50" s="8"/>
      <c r="I50" s="8"/>
      <c r="J50" s="8"/>
    </row>
    <row r="51" spans="1:12" hidden="1" x14ac:dyDescent="0.2">
      <c r="A51" s="8" t="s">
        <v>21</v>
      </c>
      <c r="B51" s="8"/>
      <c r="C51" s="8"/>
      <c r="D51" s="8"/>
      <c r="E51" s="8"/>
      <c r="F51" s="8"/>
      <c r="G51" s="8"/>
      <c r="H51" s="8"/>
      <c r="I51" s="8"/>
      <c r="J51" s="8"/>
    </row>
    <row r="52" spans="1:12" hidden="1" x14ac:dyDescent="0.2">
      <c r="A52" s="10" t="s">
        <v>22</v>
      </c>
      <c r="B52" s="10"/>
      <c r="C52" s="10"/>
      <c r="D52" s="10"/>
      <c r="E52" s="10"/>
      <c r="F52" s="10"/>
      <c r="G52" s="10"/>
      <c r="H52" s="10"/>
      <c r="I52" s="10"/>
      <c r="J52" s="10"/>
    </row>
    <row r="53" spans="1:12" hidden="1" x14ac:dyDescent="0.2">
      <c r="A53" s="10" t="s">
        <v>23</v>
      </c>
      <c r="B53" s="10"/>
      <c r="C53" s="10"/>
      <c r="D53" s="10"/>
      <c r="E53" s="10"/>
      <c r="F53" s="10"/>
      <c r="G53" s="10"/>
      <c r="H53" s="10"/>
      <c r="I53" s="10"/>
      <c r="J53" s="10"/>
    </row>
    <row r="54" spans="1:12" hidden="1" x14ac:dyDescent="0.2">
      <c r="A54" s="10" t="s">
        <v>24</v>
      </c>
      <c r="B54" s="10"/>
      <c r="C54" s="10"/>
      <c r="D54" s="10"/>
      <c r="E54" s="10"/>
      <c r="F54" s="10"/>
      <c r="G54" s="10"/>
      <c r="H54" s="10"/>
      <c r="I54" s="10"/>
      <c r="J54" s="10"/>
    </row>
    <row r="55" spans="1:12" hidden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</row>
    <row r="56" spans="1:12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</row>
    <row r="57" spans="1:12" ht="33.75" customHeight="1" thickBot="1" x14ac:dyDescent="0.25">
      <c r="A57" s="308"/>
      <c r="B57" s="19"/>
      <c r="C57" s="19"/>
      <c r="D57" s="19"/>
      <c r="E57" s="19"/>
      <c r="F57" s="19"/>
      <c r="G57" s="19"/>
      <c r="H57" s="19"/>
      <c r="I57" s="19"/>
      <c r="J57" s="19"/>
    </row>
    <row r="58" spans="1:12" ht="14.25" x14ac:dyDescent="0.2">
      <c r="A58" s="53"/>
    </row>
    <row r="59" spans="1:12" x14ac:dyDescent="0.2">
      <c r="A59" s="19"/>
      <c r="B59" s="282" t="s">
        <v>98</v>
      </c>
      <c r="C59" s="282"/>
      <c r="D59" s="19"/>
      <c r="E59" s="19" t="s">
        <v>99</v>
      </c>
      <c r="F59" s="19"/>
      <c r="G59" s="19"/>
      <c r="H59" s="19"/>
      <c r="I59" s="19"/>
      <c r="J59" s="19" t="s">
        <v>100</v>
      </c>
    </row>
    <row r="60" spans="1:12" x14ac:dyDescent="0.2">
      <c r="A60" s="19"/>
      <c r="B60" s="282" t="s">
        <v>80</v>
      </c>
      <c r="C60" s="301"/>
      <c r="E60" s="226" t="s">
        <v>195</v>
      </c>
      <c r="F60" s="19"/>
      <c r="G60" s="19"/>
      <c r="I60" s="19"/>
      <c r="J60" s="56" t="s">
        <v>79</v>
      </c>
      <c r="K60" s="55"/>
      <c r="L60" s="55"/>
    </row>
    <row r="61" spans="1:12" x14ac:dyDescent="0.2">
      <c r="B61" s="282"/>
      <c r="C61" s="282"/>
      <c r="D61" s="282"/>
      <c r="F61" s="305"/>
      <c r="G61" s="305"/>
      <c r="H61" s="305"/>
    </row>
    <row r="62" spans="1:12" x14ac:dyDescent="0.2">
      <c r="A62" s="301"/>
      <c r="B62" s="301"/>
      <c r="C62" s="301"/>
      <c r="D62" s="301"/>
      <c r="E62" s="301"/>
      <c r="F62" s="301"/>
      <c r="G62" s="301"/>
      <c r="H62" s="301"/>
    </row>
    <row r="63" spans="1:12" x14ac:dyDescent="0.2">
      <c r="A63" s="282"/>
      <c r="B63" s="282"/>
      <c r="C63" s="282"/>
      <c r="D63" s="19"/>
      <c r="E63" s="19"/>
      <c r="F63" s="19"/>
      <c r="G63" s="19"/>
      <c r="H63" s="282"/>
      <c r="I63" s="282"/>
      <c r="J63" s="282"/>
    </row>
    <row r="64" spans="1:12" x14ac:dyDescent="0.2">
      <c r="A64" s="19"/>
      <c r="B64" s="19"/>
      <c r="C64" s="19"/>
      <c r="D64" s="305"/>
      <c r="E64" s="282"/>
      <c r="F64" s="19"/>
      <c r="G64" s="19"/>
      <c r="H64" s="19"/>
      <c r="I64" s="19"/>
      <c r="J64" s="19"/>
    </row>
    <row r="65" spans="10:10" x14ac:dyDescent="0.2">
      <c r="J65" s="43"/>
    </row>
  </sheetData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Bilans 2020</vt:lpstr>
      <vt:lpstr>Rachunek zysków i strat 2020</vt:lpstr>
      <vt:lpstr>Zest.zmian w fund.2020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Wawer sprawozdanie finansowe 2020</dc:title>
  <dc:creator>Lange Monika</dc:creator>
  <cp:lastModifiedBy>Jenda Iwona</cp:lastModifiedBy>
  <cp:lastPrinted>2019-04-16T13:55:03Z</cp:lastPrinted>
  <dcterms:created xsi:type="dcterms:W3CDTF">2011-04-15T12:59:28Z</dcterms:created>
  <dcterms:modified xsi:type="dcterms:W3CDTF">2021-05-31T11:39:39Z</dcterms:modified>
</cp:coreProperties>
</file>