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showInkAnnotation="0" updateLinks="never" defaultThemeVersion="124226"/>
  <mc:AlternateContent xmlns:mc="http://schemas.openxmlformats.org/markup-compatibility/2006">
    <mc:Choice Requires="x15">
      <x15ac:absPath xmlns:x15ac="http://schemas.microsoft.com/office/spreadsheetml/2010/11/ac" url="C:\Users\ijenda\Desktop\2020\Bilans 2020\Bilans 2020\Bilans 2020\Bilans 2020 BIP wysł.Miasto\2020\"/>
    </mc:Choice>
  </mc:AlternateContent>
  <xr:revisionPtr revIDLastSave="0" documentId="13_ncr:1_{21265567-DE57-48CD-BEDB-B90B4D426D38}" xr6:coauthVersionLast="47" xr6:coauthVersionMax="47" xr10:uidLastSave="{00000000-0000-0000-0000-000000000000}"/>
  <bookViews>
    <workbookView xWindow="-120" yWindow="-120" windowWidth="29040" windowHeight="15990" tabRatio="760" firstSheet="1" activeTab="1" xr2:uid="{00000000-000D-0000-FFFF-FFFF00000000}"/>
  </bookViews>
  <sheets>
    <sheet name="BExRepositorySheet" sheetId="2" state="veryHidden" r:id="rId1"/>
    <sheet name="Załącznik 21" sheetId="67" r:id="rId2"/>
  </sheets>
  <calcPr calcId="191029"/>
  <customWorkbookViews>
    <customWorkbookView name="Buczyńska Agnieszka - Widok osobisty" guid="{DE9178B7-7BAA-4669-9575-43FAD4CFD495}" mergeInterval="0" personalView="1" maximized="1" windowWidth="1596" windowHeight="665" tabRatio="599" activeSheetId="12"/>
    <customWorkbookView name="atyrakowska - Widok osobisty" guid="{17151551-8460-47BF-8C20-7FE2DB216614}" mergeInterval="0" personalView="1" maximized="1" windowWidth="1276" windowHeight="852" tabRatio="599" activeSheetId="1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47" i="67" l="1"/>
  <c r="E556" i="67" s="1"/>
  <c r="E544" i="67"/>
  <c r="E531" i="67"/>
  <c r="E528" i="67"/>
  <c r="E525" i="67"/>
  <c r="E513" i="67"/>
  <c r="E508" i="67"/>
  <c r="E488" i="67"/>
  <c r="E483" i="67"/>
  <c r="C475" i="67"/>
  <c r="F444" i="67"/>
  <c r="E444" i="67"/>
  <c r="E441" i="67"/>
  <c r="E438" i="67"/>
  <c r="E430" i="67"/>
  <c r="E416" i="67"/>
  <c r="B397" i="67"/>
  <c r="C397" i="67"/>
  <c r="B393" i="67"/>
  <c r="B389" i="67"/>
  <c r="B383" i="67" s="1"/>
  <c r="C347" i="67"/>
  <c r="C356" i="67" s="1"/>
  <c r="C298" i="67"/>
  <c r="C290" i="67"/>
  <c r="C271" i="67"/>
  <c r="C260" i="67"/>
  <c r="E224" i="67"/>
  <c r="D224" i="67"/>
  <c r="C224" i="67"/>
  <c r="B224" i="67"/>
  <c r="C122" i="67"/>
  <c r="D122" i="67"/>
  <c r="C35" i="67"/>
  <c r="G176" i="67"/>
  <c r="I156" i="67"/>
  <c r="E159" i="67"/>
  <c r="E92" i="67"/>
  <c r="E91" i="67" s="1"/>
  <c r="D92" i="67"/>
  <c r="D91" i="67" s="1"/>
  <c r="C92" i="67"/>
  <c r="C91" i="67" s="1"/>
  <c r="B92" i="67"/>
  <c r="B91" i="67" s="1"/>
  <c r="I32" i="67"/>
  <c r="I30" i="67"/>
  <c r="I17" i="67"/>
  <c r="I16" i="67"/>
  <c r="F567" i="67"/>
  <c r="E567" i="67"/>
  <c r="D567" i="67"/>
  <c r="C567" i="67"/>
  <c r="D347" i="67"/>
  <c r="D356" i="67" s="1"/>
  <c r="E328" i="67"/>
  <c r="K328" i="67" s="1"/>
  <c r="C253" i="67"/>
  <c r="D475" i="67"/>
  <c r="I31" i="67"/>
  <c r="I13" i="67"/>
  <c r="I10" i="67"/>
  <c r="F513" i="67"/>
  <c r="F547" i="67"/>
  <c r="F528" i="67"/>
  <c r="F416" i="67"/>
  <c r="E336" i="67"/>
  <c r="K336" i="67" s="1"/>
  <c r="E337" i="67"/>
  <c r="K337" i="67" s="1"/>
  <c r="K338" i="67"/>
  <c r="E335" i="67"/>
  <c r="K335" i="67" s="1"/>
  <c r="E334" i="67"/>
  <c r="K334" i="67" s="1"/>
  <c r="E332" i="67"/>
  <c r="K332" i="67" s="1"/>
  <c r="E331" i="67"/>
  <c r="K331" i="67" s="1"/>
  <c r="E330" i="67"/>
  <c r="G329" i="67"/>
  <c r="H329" i="67"/>
  <c r="I329" i="67"/>
  <c r="J329" i="67"/>
  <c r="G333" i="67"/>
  <c r="H333" i="67"/>
  <c r="I333" i="67"/>
  <c r="J333" i="67"/>
  <c r="F109" i="67"/>
  <c r="G109" i="67"/>
  <c r="H109" i="67"/>
  <c r="I109" i="67"/>
  <c r="C393" i="67"/>
  <c r="C392" i="67" s="1"/>
  <c r="C389" i="67"/>
  <c r="C383" i="67" s="1"/>
  <c r="F544" i="67"/>
  <c r="F531" i="67"/>
  <c r="F525" i="67"/>
  <c r="F508" i="67"/>
  <c r="F483" i="67"/>
  <c r="F441" i="67"/>
  <c r="F438" i="67"/>
  <c r="F333" i="67"/>
  <c r="D333" i="67"/>
  <c r="C333" i="67"/>
  <c r="B333" i="67"/>
  <c r="F329" i="67"/>
  <c r="F339" i="67" s="1"/>
  <c r="D329" i="67"/>
  <c r="D339" i="67" s="1"/>
  <c r="C329" i="67"/>
  <c r="C339" i="67" s="1"/>
  <c r="B329" i="67"/>
  <c r="E109" i="67"/>
  <c r="D109" i="67"/>
  <c r="C109" i="67"/>
  <c r="B109" i="67"/>
  <c r="D311" i="67"/>
  <c r="C311" i="67"/>
  <c r="C239" i="67"/>
  <c r="D239" i="67"/>
  <c r="C202" i="67"/>
  <c r="D202" i="67"/>
  <c r="C186" i="67"/>
  <c r="D186" i="67"/>
  <c r="C190" i="67"/>
  <c r="D190" i="67"/>
  <c r="C65" i="67"/>
  <c r="C63" i="67"/>
  <c r="C55" i="67"/>
  <c r="C52" i="67"/>
  <c r="C46" i="67"/>
  <c r="C43" i="67"/>
  <c r="D290" i="67"/>
  <c r="D298" i="67"/>
  <c r="D260" i="67"/>
  <c r="D271" i="67"/>
  <c r="D253" i="67"/>
  <c r="E216" i="67"/>
  <c r="D216" i="67"/>
  <c r="C216" i="67"/>
  <c r="B216" i="67"/>
  <c r="F177" i="67"/>
  <c r="E177" i="67"/>
  <c r="D177" i="67"/>
  <c r="C177" i="67"/>
  <c r="G175" i="67"/>
  <c r="G174" i="67"/>
  <c r="G173" i="67"/>
  <c r="G172" i="67"/>
  <c r="G171" i="67"/>
  <c r="G170" i="67"/>
  <c r="G169" i="67"/>
  <c r="G168" i="67"/>
  <c r="G167" i="67"/>
  <c r="H159" i="67"/>
  <c r="G159" i="67"/>
  <c r="F159" i="67"/>
  <c r="I158" i="67"/>
  <c r="I157" i="67"/>
  <c r="I155" i="67"/>
  <c r="G147" i="67"/>
  <c r="F147" i="67"/>
  <c r="E147" i="67"/>
  <c r="G140" i="67"/>
  <c r="F140" i="67"/>
  <c r="E140" i="67"/>
  <c r="E89" i="67"/>
  <c r="E88" i="67"/>
  <c r="E87" i="67"/>
  <c r="D86" i="67"/>
  <c r="C86" i="67"/>
  <c r="B86" i="67"/>
  <c r="E85" i="67"/>
  <c r="E84" i="67" s="1"/>
  <c r="D84" i="67"/>
  <c r="C84" i="67"/>
  <c r="C90" i="67" s="1"/>
  <c r="B84" i="67"/>
  <c r="E83" i="67"/>
  <c r="E80" i="67"/>
  <c r="E79" i="67"/>
  <c r="E78" i="67"/>
  <c r="D77" i="67"/>
  <c r="C77" i="67"/>
  <c r="B77" i="67"/>
  <c r="E76" i="67"/>
  <c r="E75" i="67"/>
  <c r="D74" i="67"/>
  <c r="C74" i="67"/>
  <c r="B74" i="67"/>
  <c r="E73" i="67"/>
  <c r="H35" i="67"/>
  <c r="G35" i="67"/>
  <c r="F35" i="67"/>
  <c r="E35" i="67"/>
  <c r="D35" i="67"/>
  <c r="B35" i="67"/>
  <c r="H33" i="67"/>
  <c r="G33" i="67"/>
  <c r="F33" i="67"/>
  <c r="E33" i="67"/>
  <c r="D33" i="67"/>
  <c r="C33" i="67"/>
  <c r="B33" i="67"/>
  <c r="I27" i="67"/>
  <c r="I26" i="67"/>
  <c r="H25" i="67"/>
  <c r="G25" i="67"/>
  <c r="F25" i="67"/>
  <c r="E25" i="67"/>
  <c r="D25" i="67"/>
  <c r="C25" i="67"/>
  <c r="B25" i="67"/>
  <c r="I24" i="67"/>
  <c r="I23" i="67"/>
  <c r="I22" i="67"/>
  <c r="H21" i="67"/>
  <c r="G21" i="67"/>
  <c r="F21" i="67"/>
  <c r="E21" i="67"/>
  <c r="D21" i="67"/>
  <c r="C21" i="67"/>
  <c r="B21" i="67"/>
  <c r="I20" i="67"/>
  <c r="H15" i="67"/>
  <c r="G15" i="67"/>
  <c r="F15" i="67"/>
  <c r="E15" i="67"/>
  <c r="D15" i="67"/>
  <c r="B15" i="67"/>
  <c r="I14" i="67"/>
  <c r="I12" i="67"/>
  <c r="H11" i="67"/>
  <c r="H18" i="67" s="1"/>
  <c r="G11" i="67"/>
  <c r="G18" i="67" s="1"/>
  <c r="F11" i="67"/>
  <c r="F18" i="67" s="1"/>
  <c r="E11" i="67"/>
  <c r="E18" i="67" s="1"/>
  <c r="D11" i="67"/>
  <c r="D18" i="67" s="1"/>
  <c r="C11" i="67"/>
  <c r="B11" i="67"/>
  <c r="C15" i="67"/>
  <c r="F488" i="67"/>
  <c r="I154" i="67"/>
  <c r="I25" i="67" l="1"/>
  <c r="B81" i="67"/>
  <c r="I339" i="67"/>
  <c r="C282" i="67"/>
  <c r="D28" i="67"/>
  <c r="E28" i="67"/>
  <c r="E36" i="67" s="1"/>
  <c r="D81" i="67"/>
  <c r="E74" i="67"/>
  <c r="E81" i="67" s="1"/>
  <c r="H339" i="67"/>
  <c r="F556" i="67"/>
  <c r="F28" i="67"/>
  <c r="F36" i="67" s="1"/>
  <c r="D303" i="67"/>
  <c r="C58" i="67"/>
  <c r="C194" i="67"/>
  <c r="F506" i="67"/>
  <c r="F519" i="67" s="1"/>
  <c r="J339" i="67"/>
  <c r="I33" i="67"/>
  <c r="I159" i="67"/>
  <c r="E86" i="67"/>
  <c r="E90" i="67" s="1"/>
  <c r="F499" i="67"/>
  <c r="G28" i="67"/>
  <c r="D90" i="67"/>
  <c r="D282" i="67"/>
  <c r="C49" i="67"/>
  <c r="D194" i="67"/>
  <c r="F429" i="67"/>
  <c r="F459" i="67" s="1"/>
  <c r="B392" i="67"/>
  <c r="E506" i="67"/>
  <c r="E519" i="67" s="1"/>
  <c r="G36" i="67"/>
  <c r="C28" i="67"/>
  <c r="I21" i="67"/>
  <c r="I28" i="67" s="1"/>
  <c r="C18" i="67"/>
  <c r="H28" i="67"/>
  <c r="H36" i="67" s="1"/>
  <c r="C81" i="67"/>
  <c r="E77" i="67"/>
  <c r="B90" i="67"/>
  <c r="G177" i="67"/>
  <c r="G339" i="67"/>
  <c r="E499" i="67"/>
  <c r="I15" i="67"/>
  <c r="B28" i="67"/>
  <c r="B339" i="67"/>
  <c r="F538" i="67"/>
  <c r="E329" i="67"/>
  <c r="E333" i="67"/>
  <c r="I11" i="67"/>
  <c r="E429" i="67"/>
  <c r="E459" i="67" s="1"/>
  <c r="E538" i="67"/>
  <c r="D36" i="67"/>
  <c r="I35" i="67"/>
  <c r="C303" i="67"/>
  <c r="K333" i="67"/>
  <c r="B18" i="67"/>
  <c r="K330" i="67"/>
  <c r="K329" i="67" s="1"/>
  <c r="C66" i="67" l="1"/>
  <c r="C36" i="67"/>
  <c r="E339" i="67"/>
  <c r="K339" i="67"/>
  <c r="I18" i="67"/>
  <c r="I36" i="67" s="1"/>
  <c r="B36" i="67"/>
</calcChain>
</file>

<file path=xl/sharedStrings.xml><?xml version="1.0" encoding="utf-8"?>
<sst xmlns="http://schemas.openxmlformats.org/spreadsheetml/2006/main" count="598" uniqueCount="410">
  <si>
    <t>Rozliczenia międzyokresowe przychodów, w tym:</t>
  </si>
  <si>
    <t xml:space="preserve">wpłaty z ZUS za  pensjonariuszy </t>
  </si>
  <si>
    <t xml:space="preserve">opłaty za odpady komunalne </t>
  </si>
  <si>
    <t>dodatnie różnice kursowe</t>
  </si>
  <si>
    <t>ujemne różnice kursowe</t>
  </si>
  <si>
    <t xml:space="preserve">RAZEM:                                    </t>
  </si>
  <si>
    <t xml:space="preserve">Rezerwy na odszkodowania z tytułu bezumownego korzystania z gruntu </t>
  </si>
  <si>
    <t xml:space="preserve">na odszkodowania z tytułu bezumownego korzystania z gruntu </t>
  </si>
  <si>
    <t>Nazwa podmiotów</t>
  </si>
  <si>
    <t>Grunty</t>
  </si>
  <si>
    <t>Treść</t>
  </si>
  <si>
    <t>………………………….</t>
  </si>
  <si>
    <t>L.p.</t>
  </si>
  <si>
    <t>Opis zdarzenia</t>
  </si>
  <si>
    <t>Przyczyna ujęcia w sprawozdaniu finansowym roku obrotowego</t>
  </si>
  <si>
    <t>Wpływ na sprawozdanie finansowe</t>
  </si>
  <si>
    <t>ŚRODKI TRWAŁE</t>
  </si>
  <si>
    <t>RAZEM:</t>
  </si>
  <si>
    <t>Wartość początkowa</t>
  </si>
  <si>
    <t>Zwiększenia, w tym:</t>
  </si>
  <si>
    <t>Nabycie</t>
  </si>
  <si>
    <t>Inne</t>
  </si>
  <si>
    <t>Zmniejszenia, w tym:</t>
  </si>
  <si>
    <t>Likwidacja i sprzedaż</t>
  </si>
  <si>
    <t>Inne długoterminowe aktywa finansowe</t>
  </si>
  <si>
    <t>Rok poprzedni</t>
  </si>
  <si>
    <t>Obroty roku poprzedniego</t>
  </si>
  <si>
    <t>Saldo otwarcia</t>
  </si>
  <si>
    <t>Amortyzacja okresu</t>
  </si>
  <si>
    <t xml:space="preserve"> </t>
  </si>
  <si>
    <t>Saldo zamknięcia</t>
  </si>
  <si>
    <t>Wartość netto</t>
  </si>
  <si>
    <t xml:space="preserve">w tym: </t>
  </si>
  <si>
    <t>skapitalizowane odsetki</t>
  </si>
  <si>
    <t>skapitalizowane różnice kursowe</t>
  </si>
  <si>
    <t xml:space="preserve">Długoterminowe aktywa finansowe </t>
  </si>
  <si>
    <t xml:space="preserve">Krótkoterminowe aktywa finansowe </t>
  </si>
  <si>
    <t>Zwiększenia</t>
  </si>
  <si>
    <t>-  przeszacowanie</t>
  </si>
  <si>
    <t>-  nabycie</t>
  </si>
  <si>
    <t>-  przeniesienie</t>
  </si>
  <si>
    <t>Zmniejszenia</t>
  </si>
  <si>
    <t xml:space="preserve">-  odpisy z tytułu trwałej utraty wartości </t>
  </si>
  <si>
    <t>-  przeszacowanie</t>
  </si>
  <si>
    <t>-  sprzedaż</t>
  </si>
  <si>
    <t>-  likwidacja</t>
  </si>
  <si>
    <t xml:space="preserve">-  przeniesienie </t>
  </si>
  <si>
    <t>Stan zatrudnienia na koniec 
roku obrotowego (osoby)</t>
  </si>
  <si>
    <t>Stan zatrudnienia na koniec
 roku poprzedniego (osoby)</t>
  </si>
  <si>
    <t>Udział w kapitale własnym (%)</t>
  </si>
  <si>
    <t>Nazwa podmiotu</t>
  </si>
  <si>
    <t>…</t>
  </si>
  <si>
    <t>Akcje i udziały</t>
  </si>
  <si>
    <t>Rozliczenia międzyokresowe czynne</t>
  </si>
  <si>
    <t>Razem długoterminowe</t>
  </si>
  <si>
    <t>Koszty konserwacji i remontów</t>
  </si>
  <si>
    <t>Prenumeraty</t>
  </si>
  <si>
    <t>Razem krótkoterminowe</t>
  </si>
  <si>
    <t>Odpisy aktualizujące wartość zapasów na dzień bilansowy wynoszą:</t>
  </si>
  <si>
    <t>Pozostałe należności, w tym:</t>
  </si>
  <si>
    <t>z tytułu pożyczek mieszkaniowych.</t>
  </si>
  <si>
    <t>wadia i kaucje</t>
  </si>
  <si>
    <t>Rozliczenia z tytułu środków na wydatki budżetowe i z tytułu dochodów budżetowych</t>
  </si>
  <si>
    <t>Utworzone</t>
  </si>
  <si>
    <t>Rezerwa na straty z tytułu udzielonych gwarancji i poręczeń</t>
  </si>
  <si>
    <t>naprawy gwarancyjne</t>
  </si>
  <si>
    <t>Struktura przychodów (RZiS)</t>
  </si>
  <si>
    <t>Podatki i opłaty lokalne, w tym:</t>
  </si>
  <si>
    <t>podatek od nieruchomości</t>
  </si>
  <si>
    <t>podatek od środków transportu</t>
  </si>
  <si>
    <t>podatek od czynności cywilno-prawnych</t>
  </si>
  <si>
    <t>Tytuł zobowiązania</t>
  </si>
  <si>
    <t xml:space="preserve">dywidendy </t>
  </si>
  <si>
    <t>Pozostałe koszty operacyjne</t>
  </si>
  <si>
    <t>opłata targowa</t>
  </si>
  <si>
    <t>inne</t>
  </si>
  <si>
    <t>Udziały w podatkach stanowiących dochód budżetu państwa, w tym:</t>
  </si>
  <si>
    <t>udział w podatku dochodowym od osób fizycznych</t>
  </si>
  <si>
    <t>udział w podatku dochodowym od osób prawnych</t>
  </si>
  <si>
    <t>Przychody z tytułu dotacji i subwencji, w tym:</t>
  </si>
  <si>
    <t>przychody z tytułu dotacji</t>
  </si>
  <si>
    <t>przychody z tytułu subwencji</t>
  </si>
  <si>
    <t>Pozostałe przychody, w tym:</t>
  </si>
  <si>
    <t>przychody związane z realizacją zadań z zakresu administracji rządowej</t>
  </si>
  <si>
    <t>przychody z tyt. odszkodowań</t>
  </si>
  <si>
    <t>przychody z tyt. opłat za strefę płatnego parkowania</t>
  </si>
  <si>
    <t>zysk na sprzedaży udziałów i akcji</t>
  </si>
  <si>
    <t>przychody z tytułu porozumień między gminami</t>
  </si>
  <si>
    <t>przychody z tytułu zezwoleń na sprzedaż alkoholu</t>
  </si>
  <si>
    <t>przychody z tyt. opłat komunikacyjnych</t>
  </si>
  <si>
    <t>przychody z tyt. zajęcia pasa drogowego</t>
  </si>
  <si>
    <t>Aktualizacja wartości aktywów niefinansowych, w tym:</t>
  </si>
  <si>
    <t>Aktywa finansowe</t>
  </si>
  <si>
    <t>Kwota</t>
  </si>
  <si>
    <t xml:space="preserve">Przyczyna nieuwzględnienia w sprawozdaniu finansowym </t>
  </si>
  <si>
    <t>RAZEM</t>
  </si>
  <si>
    <t>Obroty roku bieżącego</t>
  </si>
  <si>
    <t>Dobra kultury</t>
  </si>
  <si>
    <t>Wyszczególnienie</t>
  </si>
  <si>
    <t>Pracownicy ogółem</t>
  </si>
  <si>
    <t>Inne koszty operacyjne, w tym:</t>
  </si>
  <si>
    <t>Należności z tytułu ubezpieczeń i innych świadczeń</t>
  </si>
  <si>
    <t>Inne papiery wartościowe</t>
  </si>
  <si>
    <t>korekty podatków</t>
  </si>
  <si>
    <t>korekty błędnych naliczeń odpłatności</t>
  </si>
  <si>
    <t>Zabezpieczenia w postaci weksli</t>
  </si>
  <si>
    <t>Gwarancje</t>
  </si>
  <si>
    <t>Umowy wsparcia</t>
  </si>
  <si>
    <t>Należności</t>
  </si>
  <si>
    <t>Zobowiązania</t>
  </si>
  <si>
    <t>Przychody</t>
  </si>
  <si>
    <t>Koszty</t>
  </si>
  <si>
    <t>1.</t>
  </si>
  <si>
    <t>2.</t>
  </si>
  <si>
    <t>Nazwa jednostki</t>
  </si>
  <si>
    <t>Rzeczowy majątek trwały</t>
  </si>
  <si>
    <t xml:space="preserve">Akcje i udziały </t>
  </si>
  <si>
    <t>Nieruchomości inwestycyjne</t>
  </si>
  <si>
    <t xml:space="preserve">Inne papiery wartościowe  </t>
  </si>
  <si>
    <t>Kategoria</t>
  </si>
  <si>
    <t>Środki trwałe w budowie (inwestycje) oraz zaliczki na poczet inwestycji</t>
  </si>
  <si>
    <t>w tym:</t>
  </si>
  <si>
    <t>Razem:</t>
  </si>
  <si>
    <t>Należności z tytułu dostaw i usług</t>
  </si>
  <si>
    <t>Należności od budżetów</t>
  </si>
  <si>
    <t>dochody budżetowe</t>
  </si>
  <si>
    <t>Wartości niematerialne i prawne</t>
  </si>
  <si>
    <t>Urządzenia techniczne i maszyny</t>
  </si>
  <si>
    <t>Środki transportu</t>
  </si>
  <si>
    <t>Inne środki trwałe</t>
  </si>
  <si>
    <t>Inne krótkoterminowe aktywa finansowe</t>
  </si>
  <si>
    <t>Stan na koniec roku obrotowego</t>
  </si>
  <si>
    <t>Rok obrotowy</t>
  </si>
  <si>
    <t>Razem</t>
  </si>
  <si>
    <t>Należności długoterminowe</t>
  </si>
  <si>
    <t>Należności krótkoterminowe</t>
  </si>
  <si>
    <t>Usługi obce</t>
  </si>
  <si>
    <t>Pozostałe przychody operacyjne</t>
  </si>
  <si>
    <t>Stan na początek roku</t>
  </si>
  <si>
    <t>Stan na koniec roku</t>
  </si>
  <si>
    <t>Tytuł</t>
  </si>
  <si>
    <t>Druki komunikacyjne i tablice rejestracyjne</t>
  </si>
  <si>
    <t>Koszty mediów, dystrybucja energii (dot. oświetlenia ulic, sygnalizacji świetlnej,..)</t>
  </si>
  <si>
    <t>Licencje, opłaty serwisowe, wsparcie techniczne (programy komputerowe)</t>
  </si>
  <si>
    <t>Abonamenty</t>
  </si>
  <si>
    <t>Ubezpieczenia</t>
  </si>
  <si>
    <t xml:space="preserve">Najem lokali </t>
  </si>
  <si>
    <t>Prenumeraty, publikatory aktów prawnych</t>
  </si>
  <si>
    <t xml:space="preserve">Inne (zakup czasu antenowego, opłata za karty parkingowe, znaczki pocztowe, ubezp. wolontariatu, opłaty za wyk. badań fizykochem.,plakaty, zaproszenia, ogłoszenia, itp.) </t>
  </si>
  <si>
    <t>2</t>
  </si>
  <si>
    <t>wartość brutto</t>
  </si>
  <si>
    <t>3</t>
  </si>
  <si>
    <t>odpis aktualizujący wartość należności dochodzonych 
na drodze sądowej</t>
  </si>
  <si>
    <t>Rozliczenia międzyokresowe</t>
  </si>
  <si>
    <t>przychody za zajęcie pasa drogowego</t>
  </si>
  <si>
    <t>przychody z tyt. użytkowania wieczystego</t>
  </si>
  <si>
    <t>przychody z tyt. przekształcenia użytkowania wieczystego w prawo własności</t>
  </si>
  <si>
    <t>wykup lokali, budynków</t>
  </si>
  <si>
    <t>Rozliczenia międzyokresowe kosztów bierne</t>
  </si>
  <si>
    <t xml:space="preserve">usługi wykonane a niezafakturowane </t>
  </si>
  <si>
    <t>w tym: koszty mediów</t>
  </si>
  <si>
    <t>przychody z najmu i dzierżawy mienia związane z działalnością statutową</t>
  </si>
  <si>
    <t>opłaty za zarząd i użytkowanie wieczyste</t>
  </si>
  <si>
    <t>przychody z tyt. opłaty za bezumowne korzystanie z gruntu</t>
  </si>
  <si>
    <t>przychody z tyt. opłat za żywienie związane z działalnością statutową</t>
  </si>
  <si>
    <t>sprzedaż usług</t>
  </si>
  <si>
    <t>dotacje przedmiotowe i podmiotowe na pierwsze wyposażenie dla samorządowych zakładów budżetowych</t>
  </si>
  <si>
    <t>przychody z tytułu inwestycji liniowych</t>
  </si>
  <si>
    <t>inne (służebność gruntowa, rekompensata z tyt. utraty wartości nieruchomości, itd.)</t>
  </si>
  <si>
    <t>podatek rolny, leśny</t>
  </si>
  <si>
    <t>opłata skarbowa</t>
  </si>
  <si>
    <t>przychody z tyt. opłat za pobyt (DPS, DDz, żłobki, przedszkola…)</t>
  </si>
  <si>
    <t>przychody z tyt. mandatów</t>
  </si>
  <si>
    <t>przychody z tyt. opłat i kar za usuwanie drzew i krzewów</t>
  </si>
  <si>
    <t>przychody z tytułu zwrotu kosztów dotacji oświatowej</t>
  </si>
  <si>
    <t>przychody z tytułu usług geodezyjno-kartograficznych</t>
  </si>
  <si>
    <t>sprzedaż lokali lub nieruchomości</t>
  </si>
  <si>
    <t>sprzedaż pozostałych składników majątkowych</t>
  </si>
  <si>
    <t>opłaty z tyt. przekształcenia  wieczystego gruntów w prawo własności</t>
  </si>
  <si>
    <t>opłaty za dzierżawę, najem nie związane z działalnością statutową</t>
  </si>
  <si>
    <t>opłaty za wyżywienie nie związane z działalnością statutową</t>
  </si>
  <si>
    <t>kary umowne, odszkodowania</t>
  </si>
  <si>
    <t>odpisane przedawnione, nieściągnięte, umorzone zobowiązania</t>
  </si>
  <si>
    <t>darowizny, nieodpłatnie otrzymane rzeczowe aktywa obrotowe</t>
  </si>
  <si>
    <t>rozwiązanie odpisu aktualizującego wartość należności</t>
  </si>
  <si>
    <t>rozwiązanie rezerw na zobowiązania</t>
  </si>
  <si>
    <t>rozwiązanie odpisów aktualizujących śr. trwałych, śr. trwałych w budowie oraz wartości niematerialnych i prawnych</t>
  </si>
  <si>
    <t xml:space="preserve">równowartość odpisów amortyzacyjnych od śr. trwałych oraz wartości niematerialnych i prawnych otrzymanych nieodpłatnie przez samorządowy zakład budżetowy, a także od środków trwałych oraz wartości niematerialnych i prawnych, na sfinansowanie których samorządowy zakład budżetowy otrzymał śr. pieniężne </t>
  </si>
  <si>
    <t>Zakup usług remontowych  § 427</t>
  </si>
  <si>
    <t>Zakup usług zdrowotnych § 428</t>
  </si>
  <si>
    <t>Zakup usług pozostałych § 430</t>
  </si>
  <si>
    <t>Zakup usług przez jednostki s. terytorialnego od innych jednostek s. terytorialnego § 433</t>
  </si>
  <si>
    <t>Zakup usług obejmujących tłumaczenia § 438</t>
  </si>
  <si>
    <t>Zakup usług obejmujących wykonanie ekspertyz, analiz i opinii  § 439</t>
  </si>
  <si>
    <t>Opłaty za administrowanie i czynsze za budynki, lokale i pomieszczenia garażowe § 440</t>
  </si>
  <si>
    <t>utworzenie odpisów aktual. śr. trwałych, śr. trwałych w budowie oraz wartości niematerialnych i prawnych</t>
  </si>
  <si>
    <t>odpis aktualizujący wartość nieruchomości inwestycyjnych</t>
  </si>
  <si>
    <t>zapłacone odszkodowania, kary i grzywny</t>
  </si>
  <si>
    <t>nieodpłatnie przekazane rzeczowe aktywa obrotowe</t>
  </si>
  <si>
    <t>odsetki bankowe od środków na rachunku bankowym, odsetki od lokat</t>
  </si>
  <si>
    <t>rozwiązanie lub zmniejszenie odpisów aktualizujących wartość długoterminowych aktywów finansowych</t>
  </si>
  <si>
    <t>umorzone zobowiązania z tytułu kredytów i pożyczek</t>
  </si>
  <si>
    <t>rozwiązanie niewykorzystanych rezerw na odsetki z tyt. spraw sądowych lub odsetek z tyt. zobowiązań</t>
  </si>
  <si>
    <t>odsetki od kredytów i pożyczek</t>
  </si>
  <si>
    <t xml:space="preserve"> odsetki od zobowiązań</t>
  </si>
  <si>
    <t>utworzenie odpisu aktualizującego wartość długoterminowych aktywów finansowych</t>
  </si>
  <si>
    <t>utworzenie odpisu aktualizującego wartość odsetek od należności</t>
  </si>
  <si>
    <t>Rezerwy na odszkodowania z tytułu naruszenia zasady pierwszeństwa</t>
  </si>
  <si>
    <t xml:space="preserve">Rezerwy za grunty wydzielone pod drogi </t>
  </si>
  <si>
    <t xml:space="preserve">Rezerwy za wywłaszczenie nieruchomości  </t>
  </si>
  <si>
    <t xml:space="preserve">Rezerwy na odszkodowania związane z uchwaleniem planu miejscowego zagospodarowania </t>
  </si>
  <si>
    <t xml:space="preserve">Rezerwy za grunty zajęte pod drogi </t>
  </si>
  <si>
    <t xml:space="preserve"> na odszkodowania z tytułu naruszenia zasady pierwszeństwa</t>
  </si>
  <si>
    <t xml:space="preserve">za grunty wydzielone pod drogi </t>
  </si>
  <si>
    <t xml:space="preserve"> za wywłaszczenie nieruchomości  </t>
  </si>
  <si>
    <t xml:space="preserve">na odszkodowania związane z uchwaleniem planu miejscowego zagospodarowania </t>
  </si>
  <si>
    <t xml:space="preserve"> za grunty zajęte pod drogi</t>
  </si>
  <si>
    <t>utworzone rezerwy bilansowe</t>
  </si>
  <si>
    <t>utworzenie rezerw na sprawy sądowe z tyt. odsetek</t>
  </si>
  <si>
    <t>umorzenie odsetek</t>
  </si>
  <si>
    <t>Ogółem</t>
  </si>
  <si>
    <t>Środki trwałe będące w użytkowaniu przez Spółkę do czasu wniesienia ich aportem do Spółki</t>
  </si>
  <si>
    <t>rozwiązanie odpisów aktualizujących odsetki od należności</t>
  </si>
  <si>
    <t>Otrzymane poręczenia i gwarancje</t>
  </si>
  <si>
    <t>Wyszczególnienie odpisów z tytułu</t>
  </si>
  <si>
    <t>Zmiany stanu odpisów w ciągu roku obrotowego</t>
  </si>
  <si>
    <t>Wartość początkowa na początek okresu</t>
  </si>
  <si>
    <t>1. Zakup</t>
  </si>
  <si>
    <t>1. Sprzedaż</t>
  </si>
  <si>
    <t xml:space="preserve">2. Przekazanie </t>
  </si>
  <si>
    <t>Wartość początkowa na koniec okresu</t>
  </si>
  <si>
    <t xml:space="preserve">Odpisy aktualizujące </t>
  </si>
  <si>
    <t xml:space="preserve">1. </t>
  </si>
  <si>
    <t>1. Sprzedanych</t>
  </si>
  <si>
    <t>2. Zlikwidowanych</t>
  </si>
  <si>
    <t>3. Inne</t>
  </si>
  <si>
    <t>Odpisy na koniec okresu</t>
  </si>
  <si>
    <t xml:space="preserve">Odpisy na początek okresu </t>
  </si>
  <si>
    <t>Należności alimentacyjne</t>
  </si>
  <si>
    <t>z tyt. zaokrąglenia podatków ( w szczególności VAT)</t>
  </si>
  <si>
    <t>utworzonych rezerw na zobowiązania</t>
  </si>
  <si>
    <t xml:space="preserve">Stan na początek roku </t>
  </si>
  <si>
    <t>WARTOŚCI NIEMATERIALNE I PRAWNE</t>
  </si>
  <si>
    <t>Umorzenie</t>
  </si>
  <si>
    <t>Wartości niematerialne i prawne ogółem</t>
  </si>
  <si>
    <t>Budynki, lokale i obiekty inżynierii lądowej i wodnej</t>
  </si>
  <si>
    <r>
      <t xml:space="preserve">* </t>
    </r>
    <r>
      <rPr>
        <b/>
        <u/>
        <sz val="9"/>
        <rFont val="Book Antiqua"/>
        <family val="1"/>
        <charset val="238"/>
      </rPr>
      <t>Wykorzystanie odpisu</t>
    </r>
    <r>
      <rPr>
        <sz val="9"/>
        <rFont val="Book Antiqua"/>
        <family val="1"/>
        <charset val="238"/>
      </rPr>
      <t xml:space="preserve"> następuje, gdy należność objęta odpisem zostanie umorzona, przedawni się lub zostanie uznana za nieściągalną (art 35b ust 3 UoR).</t>
    </r>
  </si>
  <si>
    <t>do Zasad obiegu oraz kontroli sprawozdań budżetowych, sprawozdań w zakresie operacji finansowych i sprawozdań  finansowych w Urzędzie m.st. Warszawy i  jednostkach organizacyjnych m.st. Warszawy</t>
  </si>
  <si>
    <t xml:space="preserve">Saldo otwarcia </t>
  </si>
  <si>
    <t>Odpisy aktualizujące</t>
  </si>
  <si>
    <t>w tym: Grunty stanowiące własność jednostki samorządu terytorialnego, przekazane w użytkowanie wieczyste innym podmiotom</t>
  </si>
  <si>
    <t xml:space="preserve">Saldo zamknięcia </t>
  </si>
  <si>
    <t>Zabytki ruchome (w szczególności: dzieła sztuk plastycznych, rzemiosła artystycznego, numizmaty, pamiątki historyczne, materiały biblioteczne, instrumenty muzyczne, wytwory sztuki ludowej)</t>
  </si>
  <si>
    <t>Zabytki nieruchome (w szczególności: dzieła architektury i budownictwa, pomniki, tablice pamiątkowe, cmentarze, parki i ogrody, obiekty techniki)</t>
  </si>
  <si>
    <t>Zabytki archeologiczne (w szczególności: pozostałości terenowe pradziejowego i historycznego osadnictwa, kurhany, relikty działalności gospodarczej, religijnej i artystycznej)</t>
  </si>
  <si>
    <t>2. Inne</t>
  </si>
  <si>
    <t>3. Inne (likwidacja)</t>
  </si>
  <si>
    <t xml:space="preserve">Środki trwałe </t>
  </si>
  <si>
    <t>Długoterminowe aktywa niefinansowe</t>
  </si>
  <si>
    <t>Długoterminowe aktywa finansowe</t>
  </si>
  <si>
    <t>Wartość gruntów użytkowanych wieczyście</t>
  </si>
  <si>
    <t>Wartość nieamortyzowanych lub nieumarzanych przez jednostkę środków trwałych, używanych na podstawie umów najmu, dzierżawy i innych umów, w tym z tytułu umów leasingu (ewidencja pozabilansowa)</t>
  </si>
  <si>
    <t>Liczba udziałów / akcji</t>
  </si>
  <si>
    <t xml:space="preserve">należności dochodzone na drodze sądowej (wartość netto) </t>
  </si>
  <si>
    <t>Wykorzystanie *</t>
  </si>
  <si>
    <t>Rozwiązanie **</t>
  </si>
  <si>
    <t>w tym: należności finansowe (pożyczki zagrożone)</t>
  </si>
  <si>
    <t>Wykorzystane *</t>
  </si>
  <si>
    <t>Rozwiązane **</t>
  </si>
  <si>
    <r>
      <t xml:space="preserve">Rezerwy na odszkodowania za nieruchomości warszawskie </t>
    </r>
    <r>
      <rPr>
        <sz val="10"/>
        <rFont val="Times New Roman"/>
        <family val="1"/>
        <charset val="238"/>
      </rPr>
      <t xml:space="preserve">(DEKRET BIERUTA z dnia 26 października 1945r.) </t>
    </r>
    <r>
      <rPr>
        <b/>
        <sz val="10"/>
        <rFont val="Book Antiqua"/>
        <family val="1"/>
        <charset val="238"/>
      </rPr>
      <t/>
    </r>
  </si>
  <si>
    <r>
      <t>Rezerwy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</si>
  <si>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>pozostałe</t>
  </si>
  <si>
    <t>·            powyżej 1 roku do 3 lat</t>
  </si>
  <si>
    <t>·            powyżej 3 do 5 lat</t>
  </si>
  <si>
    <t>·            powyżej 5 lat</t>
  </si>
  <si>
    <t xml:space="preserve">Stan na koniec roku </t>
  </si>
  <si>
    <t>Zobowiązania z tytułu leasingu finansowego</t>
  </si>
  <si>
    <t>Zobowiązania z tytułu leasingu zwrotnego</t>
  </si>
  <si>
    <t>Rodzaj (forma) zabezpieczenia</t>
  </si>
  <si>
    <t>w tym na aktywach</t>
  </si>
  <si>
    <t>Stan na początek roku:</t>
  </si>
  <si>
    <t>zobowiązania</t>
  </si>
  <si>
    <t>zabezpieczenia</t>
  </si>
  <si>
    <t>trwałych</t>
  </si>
  <si>
    <t>obrotowych</t>
  </si>
  <si>
    <t>Hipoteka</t>
  </si>
  <si>
    <t>Zastaw (w tym rejestrowy lub skarbowy)</t>
  </si>
  <si>
    <t>Weksel</t>
  </si>
  <si>
    <t>Stan na koniec  roku:</t>
  </si>
  <si>
    <r>
      <t>Poręczenia</t>
    </r>
    <r>
      <rPr>
        <sz val="10"/>
        <color indexed="8"/>
        <rFont val="Times New Roman"/>
        <family val="1"/>
        <charset val="238"/>
      </rPr>
      <t>, w tym:</t>
    </r>
  </si>
  <si>
    <r>
      <t xml:space="preserve">na odszkodowania za nieruchomości warszawskie </t>
    </r>
    <r>
      <rPr>
        <sz val="10"/>
        <rFont val="Times New Roman"/>
        <family val="1"/>
        <charset val="238"/>
      </rPr>
      <t>(DEKRET BIERUTA z dnia 26 października 1945r.)</t>
    </r>
  </si>
  <si>
    <r>
      <t xml:space="preserve"> za grunty przejęte pod drogi w oparciu o tzw. Specustawę</t>
    </r>
    <r>
      <rPr>
        <sz val="10"/>
        <color indexed="8"/>
        <rFont val="Times New Roman"/>
        <family val="1"/>
        <charset val="238"/>
      </rPr>
      <t xml:space="preserve"> </t>
    </r>
  </si>
  <si>
    <t>Kwota wypłaty
 w roku poprzednim</t>
  </si>
  <si>
    <t>Kwota wypłaty
 w roku bieżącym</t>
  </si>
  <si>
    <t>Świadczenia pracownicze</t>
  </si>
  <si>
    <t>sprzedaż lokali mieszkaniowych, użytkowych</t>
  </si>
  <si>
    <t>II.2.1. Odpisy aktualizujące wartość zapasów</t>
  </si>
  <si>
    <t>Środki trwałe oddane do użytkowania na dzień bilansowy:</t>
  </si>
  <si>
    <t>Środki trwałe w budowie na dzień bilansowy:</t>
  </si>
  <si>
    <t>Zmiana stanu produktów (zwiększenie-wartość dodatnia, zmniejszenie-wartość ujemna)</t>
  </si>
  <si>
    <t xml:space="preserve">Koszt wytworzenia produktów na własne potrzeby jednostki </t>
  </si>
  <si>
    <t xml:space="preserve">Przychody netto ze sprzedaży towarów i materiałów </t>
  </si>
  <si>
    <t xml:space="preserve">Przychody z tytułu dochodów budżetowych </t>
  </si>
  <si>
    <r>
      <t xml:space="preserve">Razem: </t>
    </r>
    <r>
      <rPr>
        <sz val="10"/>
        <color indexed="8"/>
        <rFont val="Times New Roman"/>
        <family val="1"/>
        <charset val="238"/>
      </rPr>
      <t/>
    </r>
  </si>
  <si>
    <t>inne ( z tyt. wydania legitymacji, zaświadczeń, z tyt. egzaminów, z tyt. licencji przewozowych)</t>
  </si>
  <si>
    <r>
      <t xml:space="preserve">Przychody netto ze sprzedaży produktów </t>
    </r>
    <r>
      <rPr>
        <sz val="9"/>
        <rFont val="Times New Roman"/>
        <family val="1"/>
        <charset val="238"/>
      </rPr>
      <t>w tym:</t>
    </r>
  </si>
  <si>
    <t>Opłaty z tytułu zakupu usług telekomunikacyjnych § 436</t>
  </si>
  <si>
    <t>Dotacje</t>
  </si>
  <si>
    <t>Inne przychody operacyjne, w tym:</t>
  </si>
  <si>
    <t>Koszty inwestycji finansowych ze środków własnych samorządowych zakładów budżetowych i dochodów jednostek budżetowych gromadzonych na wydzielonym rachunku (§ 607, § 608)</t>
  </si>
  <si>
    <t xml:space="preserve">Pozostałe koszty operacyjne, w tym: </t>
  </si>
  <si>
    <t>Odpisy należności przedawnionych, umorzonych, nieściągalnych</t>
  </si>
  <si>
    <r>
      <rPr>
        <b/>
        <i/>
        <sz val="10"/>
        <color indexed="8"/>
        <rFont val="Times New Roman"/>
        <family val="1"/>
        <charset val="238"/>
      </rPr>
      <t>inne koszty operacyjne</t>
    </r>
    <r>
      <rPr>
        <i/>
        <sz val="10"/>
        <color indexed="8"/>
        <rFont val="Times New Roman"/>
        <family val="1"/>
        <charset val="238"/>
      </rPr>
      <t xml:space="preserve"> (koszty postępowania sądowego, egzekucyjnego lub komorniczego, opłaty notarialne, skarbowe,  niedobory inwentaryzacyjne uznane za niezawinione, odszkodowania w spawach o roszczenia ze stosunku pracy, zwrot dotacji z lat ubiegłych, itp..)</t>
    </r>
  </si>
  <si>
    <t xml:space="preserve">Razem:  </t>
  </si>
  <si>
    <t>Dywidendy i udziały w zyskach</t>
  </si>
  <si>
    <t xml:space="preserve">Odsetki, w tym: </t>
  </si>
  <si>
    <t xml:space="preserve">Inne, w tym: </t>
  </si>
  <si>
    <t>pozostałe przychody finansowe.</t>
  </si>
  <si>
    <t xml:space="preserve">Inne, w tym:           </t>
  </si>
  <si>
    <t xml:space="preserve">o nadzwyczajnej wartości </t>
  </si>
  <si>
    <t>które wystąpiły incydentalnie</t>
  </si>
  <si>
    <r>
      <t xml:space="preserve">II.3.1. Informacja o stanie zatrudnienia </t>
    </r>
    <r>
      <rPr>
        <sz val="11"/>
        <color indexed="8"/>
        <rFont val="Times New Roman"/>
        <family val="1"/>
        <charset val="238"/>
      </rPr>
      <t>(osoby)</t>
    </r>
  </si>
  <si>
    <t>II.3.2. Informacje o znaczących zdarzeniach dotyczących lat ubiegłych 
ujętych w sprawozdaniu finansowym roku obrotowego</t>
  </si>
  <si>
    <t>II.3.3. Informacje o znaczących zdarzeniach jakie nastąpiły po dniu bilansowym a nieuwzględnionych w sprawozdaniu finansowym</t>
  </si>
  <si>
    <t>(rok, miesiąc, dzień)</t>
  </si>
  <si>
    <t>..................................</t>
  </si>
  <si>
    <t>(główny księgowy)</t>
  </si>
  <si>
    <t>(kierownik jednostki)</t>
  </si>
  <si>
    <t>Rzeczowe aktywa trwałe</t>
  </si>
  <si>
    <t>II.1.6. Liczba i wartość posiadanych akcji i udziałów</t>
  </si>
  <si>
    <t>Zobowiązania finansowe</t>
  </si>
  <si>
    <t>Pozostałe zobowiązania długoterminowe wobec jednostek powiązanych</t>
  </si>
  <si>
    <t>Pozostałe zobowiązania długoterminowe  wobec pozostałych jednostek</t>
  </si>
  <si>
    <t xml:space="preserve">II.1.16.b. Należności krótkoterminowe netto </t>
  </si>
  <si>
    <t>II.1.16.a. Inwestycje finansowe długoterminowe i krótkoterminowe - zmiany w ciągu roku obrotowego</t>
  </si>
  <si>
    <t>II.1.15. Informacja o kwocie wypłaconych środków pieniężnych na świadczenia pracownicze*</t>
  </si>
  <si>
    <t xml:space="preserve">II.1.13.b. Rozliczenia międzyokresowe przychodów i rozliczenia międzyokresowe bierne </t>
  </si>
  <si>
    <t xml:space="preserve">II.1.13.a. Rozliczenia międzyokresowe czynne </t>
  </si>
  <si>
    <t xml:space="preserve">II.1.12.b. Wykaz spraw spornych z tytułu zobowiązań warunkowych </t>
  </si>
  <si>
    <t xml:space="preserve">II.1.12.a. Pozabilansowe zabezpieczenia, w tym również udzielone przez jednostkę gwarancje i poręczenia, także wekslowe </t>
  </si>
  <si>
    <t>II.1.11. Zobowiązania zabezpieczone na majątku jednostki</t>
  </si>
  <si>
    <t xml:space="preserve">II.1.9. Zobowiązania długoterminowe według zapadalności </t>
  </si>
  <si>
    <t xml:space="preserve">II.1.8. Rezerwy na zobowiązania - zmiany w ciągu roku obrotowego </t>
  </si>
  <si>
    <t>Wartość brutto udziałów/ akcji</t>
  </si>
  <si>
    <t>Odpis</t>
  </si>
  <si>
    <t>Zysk/(strata) netto za rok zakończony dnia 31 grudnia poprzedniego rok</t>
  </si>
  <si>
    <t xml:space="preserve">II. 1.4. Grunty użytkowane wieczyście </t>
  </si>
  <si>
    <t xml:space="preserve"> II.1.3. Odpisy aktualizujące wartość długoterminowych aktywów</t>
  </si>
  <si>
    <t xml:space="preserve">II.1.2. Aktualna wartość rynkowa środków trwałych, o ile jednostka dysponuje takimi informacjami </t>
  </si>
  <si>
    <t xml:space="preserve">II.1.1.c. Informacja o zasobach dóbr kultury (zabytkach) </t>
  </si>
  <si>
    <t xml:space="preserve">II.1.1.b. Wartości niematerialne i prawne  - zmiany w ciągu roku obrotowego </t>
  </si>
  <si>
    <t xml:space="preserve">II.1.1.a. Rzeczowy majątek trwały - zmiany w ciągu roku obrotowego </t>
  </si>
  <si>
    <t xml:space="preserve">II.2.5.a. Struktura przychodów </t>
  </si>
  <si>
    <t xml:space="preserve">II.2.5.b. Struktura kosztów usług obcych </t>
  </si>
  <si>
    <t xml:space="preserve">II. 2.5.c. Pozostałe przychody operacyjne </t>
  </si>
  <si>
    <t>II.2.5.d. Pozostałe koszty operacyjne</t>
  </si>
  <si>
    <t>II.2.5.e. Przychody finansowe</t>
  </si>
  <si>
    <t xml:space="preserve">II.2.5.f. Koszty finansowe </t>
  </si>
  <si>
    <t>II.2.5.g. Istotne transakcje z podmiotami powiązanymi</t>
  </si>
  <si>
    <t>Przemieszczenia</t>
  </si>
  <si>
    <t xml:space="preserve">II.1.5.Wartość nieamortyzowanych lub nieumarzanych przez jednostkę środków trwałych, używanych na podstawie umów najmu, dzierżawy i innych umów, w tym z tytułu umów leasingu </t>
  </si>
  <si>
    <t>II.2.3. Przychody lub koszty o nadzwyczajnej wartości lub które wystąpiły incydentalnie</t>
  </si>
  <si>
    <t xml:space="preserve">Kaucje i wadia </t>
  </si>
  <si>
    <t xml:space="preserve">Nieuznane roszczenia wierzycieli </t>
  </si>
  <si>
    <t>Z tytułu zawartej, lecz jeszcze niewykonanej umowy</t>
  </si>
  <si>
    <t>II.1.14. Łączna kwota otrzymanych przez jednostkę gwarancji i poręczeń niewykazanych w bilansie</t>
  </si>
  <si>
    <t>II.1.16. Inne informacje</t>
  </si>
  <si>
    <t>II.2.5. Inne informacje</t>
  </si>
  <si>
    <t xml:space="preserve">II.3. Inne informacje niż wymienione powyżej, jeżeli mogłyby w istotny sposób wpłynąć na ocenę sytuacji majątkowej i finansowej oraz wynik finansowy jednostki </t>
  </si>
  <si>
    <t>Inne  papiery wartościowe</t>
  </si>
  <si>
    <t>Wartość bilansowa udziałów/akcji</t>
  </si>
  <si>
    <t>Kapitały własne na dzień 31 grudnia poprzedniego roku</t>
  </si>
  <si>
    <r>
      <t xml:space="preserve">** </t>
    </r>
    <r>
      <rPr>
        <b/>
        <u/>
        <sz val="9"/>
        <rFont val="Book Antiqua"/>
        <family val="1"/>
        <charset val="238"/>
      </rPr>
      <t>Rozwiązanie odpisu</t>
    </r>
    <r>
      <rPr>
        <sz val="9"/>
        <rFont val="Book Antiqua"/>
        <family val="1"/>
        <charset val="238"/>
      </rPr>
      <t xml:space="preserve"> następuje, gdy ustanie przyczyna, dla której dokonano odpis aktualizujący (art 35c UoR) - nastąpiła zapłata lub utworzony odpis stał się zbędny.</t>
    </r>
  </si>
  <si>
    <t>Czynne rozliczenia międzyokresowe kosztów stanowiące różnicę między wartością otrzymanych finansowych składników aktywów a zobowiązaniem zapłaty za nie</t>
  </si>
  <si>
    <t>* płatności wynikające z obowiązku wykonania świadczeń na rzecz pracowników (odprawy emerytalne, odprawy pośmiertne, ekwiwalent za urlop, nagrody jubileuszowe)</t>
  </si>
  <si>
    <t xml:space="preserve">Dotacje na finansowanie działalności podstawowej </t>
  </si>
  <si>
    <t>Zakup usług remontowo-konserwatorskich dotyczących obiektów zabytkowych będących w użytkowaniu jednostek budżetowych § 434</t>
  </si>
  <si>
    <t xml:space="preserve">Zysk ze zbycia niefinansowych aktywów trwałych, w tym: </t>
  </si>
  <si>
    <r>
      <rPr>
        <b/>
        <i/>
        <sz val="10"/>
        <rFont val="Times New Roman"/>
        <family val="1"/>
        <charset val="238"/>
      </rPr>
      <t>inne</t>
    </r>
    <r>
      <rPr>
        <i/>
        <sz val="10"/>
        <rFont val="Times New Roman"/>
        <family val="1"/>
        <charset val="238"/>
      </rPr>
      <t xml:space="preserve"> (zwroty kosztów sądowych, komorniczych lub zastępstwa procesowego, wynagrodzenie dla płatnika za terminową zapłatę, opłaty za ksero, przychody z tyt. zaokrąglenia podatków m. in. podatku VAT, zwroty VAT z lat. ub., zwroty kosztów upomnienia, nadwyżki inwentar., sprzedaż złomu, makulatury, sprzedaż materiałów przetargowych, opłata za wyrejestrowanie pojazdu itp.)</t>
    </r>
  </si>
  <si>
    <t>odpis aktualizujący wartość należności</t>
  </si>
  <si>
    <t>umorzenie zaległości podatkowych w ramach pomocy publicznej</t>
  </si>
  <si>
    <t>odsetki za zwłokę w zapłacie należności, odsetki od rat kapitałowych i zaległości w spłacie należności z tyt. wykupu lokali użytkowych,  odsetki ustawowe z wyroków sądowych, odsetki od należności podatkowych itp.</t>
  </si>
  <si>
    <t>Wartość mienia zlikwidowanych jednostek</t>
  </si>
  <si>
    <t xml:space="preserve">II.1.7. Odpisy aktualizujące wartość należności </t>
  </si>
  <si>
    <t xml:space="preserve">II.1.10. Kwota zobowiązań w sytuacji gdy jednostka  kwalifikuje umowy leasingu  zgodnie z przepisami podatkowymi (leasing operacyjny), a wg przepisów o rachunkowości byłby to leasing finansowy lub zwrotny </t>
  </si>
  <si>
    <t>Inne, w tym:</t>
  </si>
  <si>
    <t>Kwota należności z tytułu podatków realizowanych przez organy podatkowe podległe ministrowi własciwemu do spraw finansów publicznych wykazywanych w sprawozdaniu z wykonania planu dochodów budżetowych</t>
  </si>
  <si>
    <t>Kwota dokonanych w trakcie roku obrotowego odpisów aktualizujących</t>
  </si>
  <si>
    <t>Kwota zmniejszeń odpisów aktualizujących w trakcie roku obrotowego</t>
  </si>
  <si>
    <t>Załącznik nr 21</t>
  </si>
  <si>
    <t>brak</t>
  </si>
  <si>
    <t>Miejskie Przedsiębiorstwo Wodociągów i Kanalizacji S.A.</t>
  </si>
  <si>
    <t>Grunty stanowiace własność m.st. Warszawy oddane w użytkowanie wieczyste</t>
  </si>
  <si>
    <r>
      <t>II.2.2. Koszt wytworzenia środków trwałych w budowie poniesiony w okresie 
(</t>
    </r>
    <r>
      <rPr>
        <sz val="11"/>
        <color indexed="8"/>
        <rFont val="Times New Roman"/>
        <family val="1"/>
        <charset val="238"/>
      </rPr>
      <t>środki trwałe wytworzone siłami własnymi)</t>
    </r>
  </si>
  <si>
    <t>z tytułu odszkodowań za grunty przejęte pod budowę POW</t>
  </si>
  <si>
    <t>naliczenie kary umownej w ziązku z rozwiązaniem umowy z wykonawcą</t>
  </si>
  <si>
    <t>utworzone rezerwy na zobowiązania związane                z solidarną odpowiedzialnością wobec podwykonawców</t>
  </si>
  <si>
    <t>II.2.5.a. Struktura przychodów (RZiS)</t>
  </si>
  <si>
    <t>Wawer - Urząd Dzielnicy Wawer</t>
  </si>
  <si>
    <t>Wartość netto na
początek okresu</t>
  </si>
  <si>
    <t>Wartość netto na
koniec okresu</t>
  </si>
  <si>
    <t>Inne rezerwy:</t>
  </si>
  <si>
    <t>II.2.4. Informacja o kwocie należności z tytułu podatków realizowanych przez organy podatkowe podległe ministrowi właściwemu do spraw finansów publicznych wykazywanych w sprawozdaniu z wykonania planu dochodów budżetowych</t>
  </si>
  <si>
    <t>II.2.5.c Pozostałe przychody operacyjne</t>
  </si>
  <si>
    <t>Inne sprawy sporne</t>
  </si>
  <si>
    <t xml:space="preserve">koszty związane z pandemią COVID-19 - finansowanie ze środków własnych </t>
  </si>
  <si>
    <t>koszty związane z pandemią COVID-19 - finansowanie ze środków zleconych</t>
  </si>
  <si>
    <t>Nie wystąpiły</t>
  </si>
  <si>
    <t xml:space="preserve">                                                             Nieruchomości inwestycyjne</t>
  </si>
  <si>
    <t xml:space="preserve">Opis charakteru zobowiązania warunkowego, w tym czy zabezpieczone na majątku jednostki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</si>
</sst>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&quot;DM&quot;_-;\-* #,##0.00\ &quot;DM&quot;_-;_-* &quot;-&quot;??\ &quot;DM&quot;_-;_-@_-"/>
  </numFmts>
  <fonts count="76">
    <font>
      <sz val="10"/>
      <name val="Arial"/>
    </font>
    <font>
      <sz val="10"/>
      <name val="Arial CE"/>
      <charset val="238"/>
    </font>
    <font>
      <sz val="10"/>
      <name val="Book Antiqua"/>
      <family val="1"/>
      <charset val="238"/>
    </font>
    <font>
      <b/>
      <sz val="10"/>
      <name val="Book Antiqua"/>
      <family val="1"/>
      <charset val="238"/>
    </font>
    <font>
      <sz val="9"/>
      <name val="Book Antiqua"/>
      <family val="1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9"/>
      <color indexed="48"/>
      <name val="Arial"/>
      <family val="2"/>
      <charset val="238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sz val="8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color indexed="8"/>
      <name val="Book Antiqua"/>
      <family val="1"/>
      <charset val="238"/>
    </font>
    <font>
      <b/>
      <sz val="10"/>
      <color indexed="8"/>
      <name val="Book Antiqua"/>
      <family val="1"/>
      <charset val="238"/>
    </font>
    <font>
      <b/>
      <sz val="12"/>
      <color indexed="12"/>
      <name val="Book Antiqua"/>
      <family val="1"/>
      <charset val="238"/>
    </font>
    <font>
      <sz val="10"/>
      <color indexed="12"/>
      <name val="Book Antiqua"/>
      <family val="1"/>
      <charset val="238"/>
    </font>
    <font>
      <b/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9"/>
      <name val="Book Antiqua"/>
      <family val="1"/>
      <charset val="238"/>
    </font>
    <font>
      <b/>
      <u/>
      <sz val="10"/>
      <color indexed="8"/>
      <name val="Book Antiqua"/>
      <family val="1"/>
      <charset val="238"/>
    </font>
    <font>
      <sz val="10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9"/>
      <name val="Times New Roman"/>
      <family val="1"/>
      <charset val="238"/>
    </font>
    <font>
      <sz val="11"/>
      <name val="Arial CE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Book Antiqua"/>
      <family val="1"/>
      <charset val="238"/>
    </font>
    <font>
      <i/>
      <sz val="10"/>
      <color theme="1"/>
      <name val="Book Antiqua"/>
      <family val="1"/>
      <charset val="238"/>
    </font>
    <font>
      <i/>
      <sz val="9"/>
      <color rgb="FF00000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theme="1"/>
      <name val="Verdana"/>
      <family val="2"/>
      <charset val="238"/>
    </font>
    <font>
      <sz val="9"/>
      <color theme="1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b/>
      <u/>
      <sz val="10"/>
      <color theme="1"/>
      <name val="Book Antiqua"/>
      <family val="1"/>
      <charset val="238"/>
    </font>
  </fonts>
  <fills count="48">
    <fill>
      <patternFill patternType="none"/>
    </fill>
    <fill>
      <patternFill patternType="gray125"/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57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9"/>
        <bgColor indexed="9"/>
      </patternFill>
    </fill>
    <fill>
      <patternFill patternType="solid">
        <fgColor indexed="50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88">
    <xf numFmtId="0" fontId="0" fillId="0" borderId="0"/>
    <xf numFmtId="0" fontId="5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6" borderId="0" applyNumberFormat="0" applyBorder="0" applyAlignment="0" applyProtection="0"/>
    <xf numFmtId="0" fontId="5" fillId="25" borderId="0" applyNumberFormat="0" applyBorder="0" applyAlignment="0" applyProtection="0"/>
    <xf numFmtId="0" fontId="7" fillId="16" borderId="0" applyNumberFormat="0" applyBorder="0" applyAlignment="0" applyProtection="0"/>
    <xf numFmtId="0" fontId="8" fillId="28" borderId="1" applyNumberFormat="0" applyAlignment="0" applyProtection="0"/>
    <xf numFmtId="0" fontId="9" fillId="17" borderId="2" applyNumberFormat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2" fillId="33" borderId="0" applyNumberFormat="0" applyBorder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5" fillId="0" borderId="0" applyNumberFormat="0" applyFill="0" applyBorder="0" applyAlignment="0" applyProtection="0"/>
    <xf numFmtId="0" fontId="16" fillId="25" borderId="1" applyNumberFormat="0" applyAlignment="0" applyProtection="0"/>
    <xf numFmtId="0" fontId="17" fillId="0" borderId="7" applyNumberFormat="0" applyFill="0" applyAlignment="0" applyProtection="0"/>
    <xf numFmtId="0" fontId="18" fillId="25" borderId="0" applyNumberFormat="0" applyBorder="0" applyAlignment="0" applyProtection="0"/>
    <xf numFmtId="0" fontId="22" fillId="0" borderId="0"/>
    <xf numFmtId="0" fontId="1" fillId="0" borderId="0"/>
    <xf numFmtId="0" fontId="10" fillId="0" borderId="0"/>
    <xf numFmtId="0" fontId="1" fillId="0" borderId="0"/>
    <xf numFmtId="0" fontId="10" fillId="24" borderId="8" applyNumberFormat="0" applyFont="0" applyAlignment="0" applyProtection="0"/>
    <xf numFmtId="0" fontId="19" fillId="28" borderId="3" applyNumberFormat="0" applyAlignment="0" applyProtection="0"/>
    <xf numFmtId="4" fontId="20" fillId="34" borderId="9" applyNumberFormat="0" applyProtection="0">
      <alignment vertical="center"/>
    </xf>
    <xf numFmtId="4" fontId="21" fillId="34" borderId="9" applyNumberFormat="0" applyProtection="0">
      <alignment vertical="center"/>
    </xf>
    <xf numFmtId="4" fontId="20" fillId="34" borderId="9" applyNumberFormat="0" applyProtection="0">
      <alignment horizontal="left" vertical="center" indent="1"/>
    </xf>
    <xf numFmtId="0" fontId="20" fillId="34" borderId="9" applyNumberFormat="0" applyProtection="0">
      <alignment horizontal="left" vertical="top" indent="1"/>
    </xf>
    <xf numFmtId="4" fontId="20" fillId="2" borderId="0" applyNumberFormat="0" applyProtection="0">
      <alignment horizontal="left" vertical="center" indent="1"/>
    </xf>
    <xf numFmtId="4" fontId="22" fillId="7" borderId="9" applyNumberFormat="0" applyProtection="0">
      <alignment horizontal="right" vertical="center"/>
    </xf>
    <xf numFmtId="4" fontId="22" fillId="3" borderId="9" applyNumberFormat="0" applyProtection="0">
      <alignment horizontal="right" vertical="center"/>
    </xf>
    <xf numFmtId="4" fontId="22" fillId="26" borderId="9" applyNumberFormat="0" applyProtection="0">
      <alignment horizontal="right" vertical="center"/>
    </xf>
    <xf numFmtId="4" fontId="22" fillId="27" borderId="9" applyNumberFormat="0" applyProtection="0">
      <alignment horizontal="right" vertical="center"/>
    </xf>
    <xf numFmtId="4" fontId="22" fillId="35" borderId="9" applyNumberFormat="0" applyProtection="0">
      <alignment horizontal="right" vertical="center"/>
    </xf>
    <xf numFmtId="4" fontId="22" fillId="36" borderId="9" applyNumberFormat="0" applyProtection="0">
      <alignment horizontal="right" vertical="center"/>
    </xf>
    <xf numFmtId="4" fontId="22" fillId="9" borderId="9" applyNumberFormat="0" applyProtection="0">
      <alignment horizontal="right" vertical="center"/>
    </xf>
    <xf numFmtId="4" fontId="22" fillId="29" borderId="9" applyNumberFormat="0" applyProtection="0">
      <alignment horizontal="right" vertical="center"/>
    </xf>
    <xf numFmtId="4" fontId="22" fillId="37" borderId="9" applyNumberFormat="0" applyProtection="0">
      <alignment horizontal="right" vertical="center"/>
    </xf>
    <xf numFmtId="4" fontId="20" fillId="38" borderId="10" applyNumberFormat="0" applyProtection="0">
      <alignment horizontal="left" vertical="center" indent="1"/>
    </xf>
    <xf numFmtId="4" fontId="22" fillId="39" borderId="0" applyNumberFormat="0" applyProtection="0">
      <alignment horizontal="left" vertical="center" indent="1"/>
    </xf>
    <xf numFmtId="4" fontId="23" fillId="8" borderId="0" applyNumberFormat="0" applyProtection="0">
      <alignment horizontal="left" vertical="center" indent="1"/>
    </xf>
    <xf numFmtId="4" fontId="22" fillId="2" borderId="9" applyNumberFormat="0" applyProtection="0">
      <alignment horizontal="right" vertical="center"/>
    </xf>
    <xf numFmtId="4" fontId="24" fillId="39" borderId="0" applyNumberFormat="0" applyProtection="0">
      <alignment horizontal="left" vertical="center" indent="1"/>
    </xf>
    <xf numFmtId="4" fontId="24" fillId="2" borderId="0" applyNumberFormat="0" applyProtection="0">
      <alignment horizontal="left" vertical="center" indent="1"/>
    </xf>
    <xf numFmtId="0" fontId="10" fillId="8" borderId="9" applyNumberFormat="0" applyProtection="0">
      <alignment horizontal="left" vertical="center" indent="1"/>
    </xf>
    <xf numFmtId="0" fontId="10" fillId="8" borderId="9" applyNumberFormat="0" applyProtection="0">
      <alignment horizontal="left" vertical="top" indent="1"/>
    </xf>
    <xf numFmtId="0" fontId="10" fillId="2" borderId="9" applyNumberFormat="0" applyProtection="0">
      <alignment horizontal="left" vertical="center" indent="1"/>
    </xf>
    <xf numFmtId="0" fontId="10" fillId="2" borderId="9" applyNumberFormat="0" applyProtection="0">
      <alignment horizontal="left" vertical="top" indent="1"/>
    </xf>
    <xf numFmtId="0" fontId="10" fillId="6" borderId="9" applyNumberFormat="0" applyProtection="0">
      <alignment horizontal="left" vertical="center" indent="1"/>
    </xf>
    <xf numFmtId="0" fontId="10" fillId="6" borderId="9" applyNumberFormat="0" applyProtection="0">
      <alignment horizontal="left" vertical="top" indent="1"/>
    </xf>
    <xf numFmtId="0" fontId="10" fillId="39" borderId="9" applyNumberFormat="0" applyProtection="0">
      <alignment horizontal="left" vertical="center" indent="1"/>
    </xf>
    <xf numFmtId="0" fontId="10" fillId="39" borderId="9" applyNumberFormat="0" applyProtection="0">
      <alignment horizontal="left" vertical="top" indent="1"/>
    </xf>
    <xf numFmtId="0" fontId="10" fillId="5" borderId="11" applyNumberFormat="0">
      <protection locked="0"/>
    </xf>
    <xf numFmtId="4" fontId="22" fillId="4" borderId="9" applyNumberFormat="0" applyProtection="0">
      <alignment vertical="center"/>
    </xf>
    <xf numFmtId="4" fontId="25" fillId="4" borderId="9" applyNumberFormat="0" applyProtection="0">
      <alignment vertical="center"/>
    </xf>
    <xf numFmtId="4" fontId="22" fillId="4" borderId="9" applyNumberFormat="0" applyProtection="0">
      <alignment horizontal="left" vertical="center" indent="1"/>
    </xf>
    <xf numFmtId="0" fontId="22" fillId="4" borderId="9" applyNumberFormat="0" applyProtection="0">
      <alignment horizontal="left" vertical="top" indent="1"/>
    </xf>
    <xf numFmtId="4" fontId="22" fillId="39" borderId="9" applyNumberFormat="0" applyProtection="0">
      <alignment horizontal="right" vertical="center"/>
    </xf>
    <xf numFmtId="4" fontId="25" fillId="39" borderId="9" applyNumberFormat="0" applyProtection="0">
      <alignment horizontal="right" vertical="center"/>
    </xf>
    <xf numFmtId="4" fontId="22" fillId="2" borderId="9" applyNumberFormat="0" applyProtection="0">
      <alignment horizontal="left" vertical="center" indent="1"/>
    </xf>
    <xf numFmtId="0" fontId="22" fillId="2" borderId="9" applyNumberFormat="0" applyProtection="0">
      <alignment horizontal="left" vertical="top" indent="1"/>
    </xf>
    <xf numFmtId="4" fontId="26" fillId="40" borderId="0" applyNumberFormat="0" applyProtection="0">
      <alignment horizontal="left" vertical="center" indent="1"/>
    </xf>
    <xf numFmtId="4" fontId="27" fillId="39" borderId="9" applyNumberFormat="0" applyProtection="0">
      <alignment horizontal="right" vertical="center"/>
    </xf>
    <xf numFmtId="0" fontId="28" fillId="0" borderId="0" applyNumberFormat="0" applyFill="0" applyBorder="0" applyAlignment="0" applyProtection="0"/>
    <xf numFmtId="0" fontId="11" fillId="0" borderId="12" applyNumberFormat="0" applyFill="0" applyAlignment="0" applyProtection="0"/>
    <xf numFmtId="164" fontId="10" fillId="0" borderId="0" applyFont="0" applyFill="0" applyBorder="0" applyAlignment="0" applyProtection="0"/>
    <xf numFmtId="0" fontId="29" fillId="0" borderId="0" applyNumberFormat="0" applyFill="0" applyBorder="0" applyAlignment="0" applyProtection="0"/>
  </cellStyleXfs>
  <cellXfs count="799">
    <xf numFmtId="0" fontId="0" fillId="0" borderId="0" xfId="0"/>
    <xf numFmtId="0" fontId="0" fillId="0" borderId="0" xfId="0" applyAlignment="1">
      <alignment vertical="center"/>
    </xf>
    <xf numFmtId="4" fontId="33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 wrapText="1"/>
    </xf>
    <xf numFmtId="4" fontId="33" fillId="0" borderId="0" xfId="0" applyNumberFormat="1" applyFont="1" applyAlignment="1" applyProtection="1">
      <alignment vertical="center"/>
      <protection locked="0"/>
    </xf>
    <xf numFmtId="0" fontId="0" fillId="0" borderId="0" xfId="0" applyAlignment="1"/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42" applyFont="1" applyAlignment="1">
      <alignment horizontal="left" wrapText="1"/>
    </xf>
    <xf numFmtId="4" fontId="33" fillId="0" borderId="0" xfId="0" applyNumberFormat="1" applyFont="1" applyAlignment="1">
      <alignment vertical="top"/>
    </xf>
    <xf numFmtId="4" fontId="2" fillId="0" borderId="0" xfId="0" applyNumberFormat="1" applyFont="1" applyBorder="1" applyAlignment="1" applyProtection="1">
      <alignment horizontal="left" vertical="center"/>
      <protection locked="0"/>
    </xf>
    <xf numFmtId="4" fontId="2" fillId="0" borderId="0" xfId="0" applyNumberFormat="1" applyFont="1" applyAlignment="1">
      <alignment horizontal="left" vertical="top"/>
    </xf>
    <xf numFmtId="4" fontId="2" fillId="0" borderId="0" xfId="0" applyNumberFormat="1" applyFont="1" applyAlignment="1">
      <alignment horizontal="left"/>
    </xf>
    <xf numFmtId="0" fontId="61" fillId="0" borderId="0" xfId="0" applyFont="1"/>
    <xf numFmtId="4" fontId="62" fillId="0" borderId="81" xfId="0" applyNumberFormat="1" applyFont="1" applyFill="1" applyBorder="1" applyAlignment="1">
      <alignment horizontal="right"/>
    </xf>
    <xf numFmtId="4" fontId="62" fillId="0" borderId="82" xfId="0" applyNumberFormat="1" applyFont="1" applyFill="1" applyBorder="1" applyAlignment="1">
      <alignment horizontal="right"/>
    </xf>
    <xf numFmtId="4" fontId="63" fillId="0" borderId="81" xfId="0" applyNumberFormat="1" applyFont="1" applyFill="1" applyBorder="1" applyAlignment="1">
      <alignment horizontal="right"/>
    </xf>
    <xf numFmtId="4" fontId="63" fillId="0" borderId="82" xfId="0" applyNumberFormat="1" applyFont="1" applyFill="1" applyBorder="1" applyAlignment="1">
      <alignment horizontal="right"/>
    </xf>
    <xf numFmtId="4" fontId="62" fillId="43" borderId="81" xfId="0" applyNumberFormat="1" applyFont="1" applyFill="1" applyBorder="1" applyAlignment="1">
      <alignment horizontal="right"/>
    </xf>
    <xf numFmtId="4" fontId="62" fillId="43" borderId="82" xfId="0" applyNumberFormat="1" applyFont="1" applyFill="1" applyBorder="1" applyAlignment="1">
      <alignment horizontal="right"/>
    </xf>
    <xf numFmtId="4" fontId="62" fillId="43" borderId="83" xfId="0" applyNumberFormat="1" applyFont="1" applyFill="1" applyBorder="1" applyAlignment="1">
      <alignment horizontal="right"/>
    </xf>
    <xf numFmtId="4" fontId="62" fillId="43" borderId="84" xfId="0" applyNumberFormat="1" applyFont="1" applyFill="1" applyBorder="1" applyAlignment="1">
      <alignment horizontal="right"/>
    </xf>
    <xf numFmtId="0" fontId="64" fillId="0" borderId="0" xfId="0" applyFont="1"/>
    <xf numFmtId="4" fontId="62" fillId="0" borderId="85" xfId="0" applyNumberFormat="1" applyFont="1" applyFill="1" applyBorder="1" applyAlignment="1">
      <alignment horizontal="right"/>
    </xf>
    <xf numFmtId="0" fontId="62" fillId="0" borderId="14" xfId="0" applyFont="1" applyFill="1" applyBorder="1" applyAlignment="1">
      <alignment horizontal="center" wrapText="1"/>
    </xf>
    <xf numFmtId="0" fontId="31" fillId="0" borderId="0" xfId="40" applyFont="1" applyFill="1" applyAlignment="1" applyProtection="1">
      <alignment vertical="center" wrapText="1"/>
    </xf>
    <xf numFmtId="0" fontId="31" fillId="0" borderId="0" xfId="40" applyFont="1" applyFill="1" applyAlignment="1" applyProtection="1">
      <alignment vertical="center"/>
    </xf>
    <xf numFmtId="0" fontId="37" fillId="43" borderId="15" xfId="40" applyFont="1" applyFill="1" applyBorder="1" applyAlignment="1" applyProtection="1">
      <alignment horizontal="center" vertical="center" wrapText="1"/>
    </xf>
    <xf numFmtId="4" fontId="37" fillId="43" borderId="15" xfId="40" applyNumberFormat="1" applyFont="1" applyFill="1" applyBorder="1" applyAlignment="1" applyProtection="1">
      <alignment horizontal="center" vertical="center" wrapText="1"/>
    </xf>
    <xf numFmtId="0" fontId="37" fillId="43" borderId="16" xfId="40" applyFont="1" applyFill="1" applyBorder="1" applyAlignment="1" applyProtection="1">
      <alignment horizontal="center" vertical="center" wrapText="1"/>
    </xf>
    <xf numFmtId="0" fontId="37" fillId="0" borderId="17" xfId="40" applyFont="1" applyFill="1" applyBorder="1" applyAlignment="1" applyProtection="1">
      <alignment horizontal="center" vertical="center"/>
    </xf>
    <xf numFmtId="4" fontId="37" fillId="0" borderId="17" xfId="40" applyNumberFormat="1" applyFont="1" applyFill="1" applyBorder="1" applyAlignment="1" applyProtection="1">
      <alignment horizontal="center" vertical="center" wrapText="1"/>
    </xf>
    <xf numFmtId="0" fontId="37" fillId="0" borderId="18" xfId="40" applyFont="1" applyFill="1" applyBorder="1" applyAlignment="1" applyProtection="1">
      <alignment horizontal="center" vertical="center" wrapText="1"/>
    </xf>
    <xf numFmtId="0" fontId="37" fillId="43" borderId="19" xfId="40" applyFont="1" applyFill="1" applyBorder="1" applyAlignment="1" applyProtection="1">
      <alignment vertical="center" wrapText="1"/>
    </xf>
    <xf numFmtId="4" fontId="37" fillId="43" borderId="19" xfId="40" applyNumberFormat="1" applyFont="1" applyFill="1" applyBorder="1" applyAlignment="1" applyProtection="1">
      <alignment vertical="center"/>
    </xf>
    <xf numFmtId="4" fontId="37" fillId="43" borderId="20" xfId="40" applyNumberFormat="1" applyFont="1" applyFill="1" applyBorder="1" applyAlignment="1" applyProtection="1">
      <alignment vertical="center"/>
    </xf>
    <xf numFmtId="0" fontId="37" fillId="0" borderId="21" xfId="40" applyFont="1" applyFill="1" applyBorder="1" applyAlignment="1" applyProtection="1">
      <alignment vertical="center" wrapText="1"/>
    </xf>
    <xf numFmtId="4" fontId="37" fillId="0" borderId="21" xfId="40" applyNumberFormat="1" applyFont="1" applyFill="1" applyBorder="1" applyAlignment="1" applyProtection="1">
      <alignment vertical="center"/>
    </xf>
    <xf numFmtId="4" fontId="37" fillId="0" borderId="22" xfId="40" applyNumberFormat="1" applyFont="1" applyFill="1" applyBorder="1" applyAlignment="1" applyProtection="1">
      <alignment vertical="center"/>
    </xf>
    <xf numFmtId="0" fontId="31" fillId="0" borderId="23" xfId="40" applyFont="1" applyFill="1" applyBorder="1" applyAlignment="1" applyProtection="1">
      <alignment vertical="center" wrapText="1"/>
    </xf>
    <xf numFmtId="4" fontId="31" fillId="0" borderId="23" xfId="40" applyNumberFormat="1" applyFont="1" applyFill="1" applyBorder="1" applyAlignment="1" applyProtection="1">
      <alignment vertical="center"/>
      <protection locked="0"/>
    </xf>
    <xf numFmtId="4" fontId="31" fillId="0" borderId="24" xfId="40" applyNumberFormat="1" applyFont="1" applyFill="1" applyBorder="1" applyAlignment="1" applyProtection="1">
      <alignment vertical="center"/>
    </xf>
    <xf numFmtId="0" fontId="31" fillId="0" borderId="23" xfId="40" quotePrefix="1" applyFont="1" applyFill="1" applyBorder="1" applyAlignment="1" applyProtection="1">
      <alignment vertical="center" wrapText="1"/>
      <protection locked="0"/>
    </xf>
    <xf numFmtId="0" fontId="37" fillId="43" borderId="25" xfId="40" applyFont="1" applyFill="1" applyBorder="1" applyAlignment="1" applyProtection="1">
      <alignment vertical="center" wrapText="1"/>
    </xf>
    <xf numFmtId="4" fontId="37" fillId="43" borderId="25" xfId="40" applyNumberFormat="1" applyFont="1" applyFill="1" applyBorder="1" applyAlignment="1" applyProtection="1">
      <alignment vertical="center"/>
    </xf>
    <xf numFmtId="4" fontId="37" fillId="43" borderId="26" xfId="40" applyNumberFormat="1" applyFont="1" applyFill="1" applyBorder="1" applyAlignment="1" applyProtection="1">
      <alignment vertical="center"/>
    </xf>
    <xf numFmtId="0" fontId="37" fillId="0" borderId="27" xfId="40" applyFont="1" applyFill="1" applyBorder="1" applyAlignment="1" applyProtection="1">
      <alignment horizontal="centerContinuous" vertical="center"/>
    </xf>
    <xf numFmtId="0" fontId="31" fillId="0" borderId="0" xfId="40" applyFont="1" applyFill="1" applyBorder="1" applyAlignment="1" applyProtection="1">
      <alignment vertical="center"/>
    </xf>
    <xf numFmtId="0" fontId="31" fillId="0" borderId="18" xfId="40" applyFont="1" applyFill="1" applyBorder="1" applyAlignment="1" applyProtection="1">
      <alignment vertical="center"/>
    </xf>
    <xf numFmtId="0" fontId="31" fillId="0" borderId="23" xfId="40" applyFont="1" applyFill="1" applyBorder="1" applyAlignment="1" applyProtection="1">
      <alignment vertical="center" wrapText="1"/>
      <protection locked="0"/>
    </xf>
    <xf numFmtId="0" fontId="62" fillId="44" borderId="81" xfId="0" applyFont="1" applyFill="1" applyBorder="1" applyAlignment="1">
      <alignment horizontal="center" wrapText="1"/>
    </xf>
    <xf numFmtId="0" fontId="65" fillId="0" borderId="81" xfId="0" applyFont="1" applyBorder="1" applyAlignment="1">
      <alignment wrapText="1"/>
    </xf>
    <xf numFmtId="4" fontId="65" fillId="0" borderId="81" xfId="0" applyNumberFormat="1" applyFont="1" applyBorder="1" applyAlignment="1">
      <alignment horizontal="right"/>
    </xf>
    <xf numFmtId="0" fontId="65" fillId="0" borderId="86" xfId="0" applyFont="1" applyBorder="1" applyAlignment="1">
      <alignment wrapText="1"/>
    </xf>
    <xf numFmtId="0" fontId="65" fillId="0" borderId="87" xfId="0" applyFont="1" applyBorder="1" applyAlignment="1">
      <alignment wrapText="1"/>
    </xf>
    <xf numFmtId="4" fontId="65" fillId="0" borderId="87" xfId="0" applyNumberFormat="1" applyFont="1" applyBorder="1" applyAlignment="1">
      <alignment horizontal="right"/>
    </xf>
    <xf numFmtId="2" fontId="65" fillId="0" borderId="87" xfId="0" applyNumberFormat="1" applyFont="1" applyBorder="1" applyAlignment="1">
      <alignment horizontal="right"/>
    </xf>
    <xf numFmtId="4" fontId="62" fillId="0" borderId="11" xfId="0" applyNumberFormat="1" applyFont="1" applyBorder="1" applyAlignment="1">
      <alignment horizontal="right"/>
    </xf>
    <xf numFmtId="2" fontId="65" fillId="0" borderId="11" xfId="0" applyNumberFormat="1" applyFont="1" applyBorder="1" applyAlignment="1">
      <alignment wrapText="1"/>
    </xf>
    <xf numFmtId="0" fontId="65" fillId="44" borderId="28" xfId="0" applyFont="1" applyFill="1" applyBorder="1" applyAlignment="1">
      <alignment horizontal="center" wrapText="1"/>
    </xf>
    <xf numFmtId="0" fontId="62" fillId="44" borderId="88" xfId="0" applyFont="1" applyFill="1" applyBorder="1" applyAlignment="1">
      <alignment horizontal="center" wrapText="1"/>
    </xf>
    <xf numFmtId="0" fontId="62" fillId="44" borderId="89" xfId="0" applyFont="1" applyFill="1" applyBorder="1" applyAlignment="1">
      <alignment horizontal="center" wrapText="1"/>
    </xf>
    <xf numFmtId="0" fontId="65" fillId="0" borderId="29" xfId="0" applyFont="1" applyBorder="1" applyAlignment="1">
      <alignment wrapText="1"/>
    </xf>
    <xf numFmtId="4" fontId="65" fillId="0" borderId="30" xfId="0" applyNumberFormat="1" applyFont="1" applyBorder="1" applyAlignment="1">
      <alignment horizontal="right"/>
    </xf>
    <xf numFmtId="4" fontId="46" fillId="0" borderId="0" xfId="0" applyNumberFormat="1" applyFont="1" applyAlignment="1">
      <alignment vertical="center"/>
    </xf>
    <xf numFmtId="4" fontId="47" fillId="0" borderId="0" xfId="0" applyNumberFormat="1" applyFont="1" applyAlignment="1">
      <alignment vertical="center" wrapText="1"/>
    </xf>
    <xf numFmtId="4" fontId="48" fillId="0" borderId="0" xfId="0" applyNumberFormat="1" applyFont="1" applyAlignment="1">
      <alignment vertical="center" wrapText="1"/>
    </xf>
    <xf numFmtId="4" fontId="49" fillId="41" borderId="31" xfId="0" applyNumberFormat="1" applyFont="1" applyFill="1" applyBorder="1" applyAlignment="1">
      <alignment horizontal="center" vertical="center" wrapText="1"/>
    </xf>
    <xf numFmtId="4" fontId="49" fillId="41" borderId="15" xfId="0" applyNumberFormat="1" applyFont="1" applyFill="1" applyBorder="1" applyAlignment="1">
      <alignment horizontal="center" vertical="center" wrapText="1"/>
    </xf>
    <xf numFmtId="4" fontId="49" fillId="41" borderId="16" xfId="0" applyNumberFormat="1" applyFont="1" applyFill="1" applyBorder="1" applyAlignment="1">
      <alignment horizontal="center" vertical="center" wrapText="1"/>
    </xf>
    <xf numFmtId="4" fontId="49" fillId="0" borderId="28" xfId="0" applyNumberFormat="1" applyFont="1" applyBorder="1" applyAlignment="1">
      <alignment vertical="center"/>
    </xf>
    <xf numFmtId="4" fontId="37" fillId="0" borderId="32" xfId="0" applyNumberFormat="1" applyFont="1" applyFill="1" applyBorder="1" applyAlignment="1">
      <alignment horizontal="left" vertical="center" wrapText="1"/>
    </xf>
    <xf numFmtId="4" fontId="49" fillId="0" borderId="33" xfId="0" applyNumberFormat="1" applyFont="1" applyBorder="1" applyAlignment="1">
      <alignment vertical="center"/>
    </xf>
    <xf numFmtId="4" fontId="49" fillId="0" borderId="19" xfId="0" applyNumberFormat="1" applyFont="1" applyBorder="1" applyAlignment="1">
      <alignment vertical="center"/>
    </xf>
    <xf numFmtId="4" fontId="49" fillId="0" borderId="20" xfId="0" applyNumberFormat="1" applyFont="1" applyBorder="1" applyAlignment="1">
      <alignment vertical="center"/>
    </xf>
    <xf numFmtId="4" fontId="49" fillId="0" borderId="34" xfId="0" applyNumberFormat="1" applyFont="1" applyBorder="1" applyAlignment="1">
      <alignment vertical="center"/>
    </xf>
    <xf numFmtId="4" fontId="49" fillId="0" borderId="35" xfId="0" applyNumberFormat="1" applyFont="1" applyBorder="1" applyAlignment="1">
      <alignment vertical="center"/>
    </xf>
    <xf numFmtId="4" fontId="49" fillId="0" borderId="36" xfId="0" applyNumberFormat="1" applyFont="1" applyBorder="1" applyAlignment="1">
      <alignment vertical="center"/>
    </xf>
    <xf numFmtId="4" fontId="49" fillId="0" borderId="21" xfId="0" applyNumberFormat="1" applyFont="1" applyBorder="1" applyAlignment="1">
      <alignment vertical="center"/>
    </xf>
    <xf numFmtId="4" fontId="49" fillId="0" borderId="22" xfId="0" applyNumberFormat="1" applyFont="1" applyBorder="1" applyAlignment="1">
      <alignment vertical="center"/>
    </xf>
    <xf numFmtId="4" fontId="41" fillId="0" borderId="34" xfId="0" applyNumberFormat="1" applyFont="1" applyBorder="1" applyAlignment="1">
      <alignment vertical="center"/>
    </xf>
    <xf numFmtId="4" fontId="41" fillId="0" borderId="35" xfId="0" applyNumberFormat="1" applyFont="1" applyBorder="1" applyAlignment="1">
      <alignment vertical="center"/>
    </xf>
    <xf numFmtId="4" fontId="41" fillId="0" borderId="36" xfId="0" applyNumberFormat="1" applyFont="1" applyBorder="1" applyAlignment="1">
      <alignment vertical="center"/>
    </xf>
    <xf numFmtId="4" fontId="41" fillId="0" borderId="21" xfId="0" applyNumberFormat="1" applyFont="1" applyBorder="1" applyAlignment="1">
      <alignment vertical="center"/>
    </xf>
    <xf numFmtId="4" fontId="41" fillId="0" borderId="22" xfId="0" applyNumberFormat="1" applyFont="1" applyBorder="1" applyAlignment="1">
      <alignment vertical="center"/>
    </xf>
    <xf numFmtId="4" fontId="41" fillId="0" borderId="37" xfId="0" applyNumberFormat="1" applyFont="1" applyBorder="1" applyAlignment="1">
      <alignment vertical="center"/>
    </xf>
    <xf numFmtId="4" fontId="41" fillId="0" borderId="38" xfId="0" applyNumberFormat="1" applyFont="1" applyBorder="1" applyAlignment="1">
      <alignment vertical="center"/>
    </xf>
    <xf numFmtId="4" fontId="41" fillId="0" borderId="39" xfId="0" applyNumberFormat="1" applyFont="1" applyBorder="1" applyAlignment="1">
      <alignment vertical="center"/>
    </xf>
    <xf numFmtId="4" fontId="41" fillId="0" borderId="40" xfId="0" applyNumberFormat="1" applyFont="1" applyBorder="1" applyAlignment="1">
      <alignment vertical="center"/>
    </xf>
    <xf numFmtId="4" fontId="41" fillId="0" borderId="41" xfId="0" applyNumberFormat="1" applyFont="1" applyBorder="1" applyAlignment="1">
      <alignment vertical="center"/>
    </xf>
    <xf numFmtId="4" fontId="49" fillId="0" borderId="42" xfId="0" applyNumberFormat="1" applyFont="1" applyBorder="1" applyAlignment="1">
      <alignment vertical="center"/>
    </xf>
    <xf numFmtId="4" fontId="49" fillId="41" borderId="43" xfId="0" applyNumberFormat="1" applyFont="1" applyFill="1" applyBorder="1" applyAlignment="1">
      <alignment vertical="center"/>
    </xf>
    <xf numFmtId="4" fontId="49" fillId="41" borderId="15" xfId="0" applyNumberFormat="1" applyFont="1" applyFill="1" applyBorder="1" applyAlignment="1">
      <alignment vertical="center"/>
    </xf>
    <xf numFmtId="4" fontId="49" fillId="0" borderId="44" xfId="0" applyNumberFormat="1" applyFont="1" applyBorder="1" applyAlignment="1">
      <alignment vertical="center"/>
    </xf>
    <xf numFmtId="4" fontId="37" fillId="0" borderId="15" xfId="0" applyNumberFormat="1" applyFont="1" applyFill="1" applyBorder="1" applyAlignment="1">
      <alignment horizontal="left" vertical="center" wrapText="1"/>
    </xf>
    <xf numFmtId="4" fontId="49" fillId="0" borderId="45" xfId="0" applyNumberFormat="1" applyFont="1" applyBorder="1" applyAlignment="1">
      <alignment vertical="center"/>
    </xf>
    <xf numFmtId="4" fontId="49" fillId="0" borderId="46" xfId="0" applyNumberFormat="1" applyFont="1" applyBorder="1" applyAlignment="1">
      <alignment vertical="center"/>
    </xf>
    <xf numFmtId="4" fontId="49" fillId="0" borderId="47" xfId="0" applyNumberFormat="1" applyFont="1" applyBorder="1" applyAlignment="1">
      <alignment vertical="center"/>
    </xf>
    <xf numFmtId="4" fontId="49" fillId="41" borderId="42" xfId="0" applyNumberFormat="1" applyFont="1" applyFill="1" applyBorder="1" applyAlignment="1">
      <alignment vertical="center"/>
    </xf>
    <xf numFmtId="4" fontId="49" fillId="41" borderId="31" xfId="0" applyNumberFormat="1" applyFont="1" applyFill="1" applyBorder="1" applyAlignment="1">
      <alignment vertical="center"/>
    </xf>
    <xf numFmtId="4" fontId="49" fillId="41" borderId="16" xfId="0" applyNumberFormat="1" applyFont="1" applyFill="1" applyBorder="1" applyAlignment="1">
      <alignment vertical="center"/>
    </xf>
    <xf numFmtId="4" fontId="49" fillId="0" borderId="19" xfId="0" applyNumberFormat="1" applyFont="1" applyFill="1" applyBorder="1" applyAlignment="1">
      <alignment vertical="center"/>
    </xf>
    <xf numFmtId="4" fontId="49" fillId="0" borderId="21" xfId="0" applyNumberFormat="1" applyFont="1" applyFill="1" applyBorder="1" applyAlignment="1">
      <alignment vertical="center"/>
    </xf>
    <xf numFmtId="3" fontId="41" fillId="0" borderId="21" xfId="0" applyNumberFormat="1" applyFont="1" applyFill="1" applyBorder="1" applyAlignment="1">
      <alignment vertical="center"/>
    </xf>
    <xf numFmtId="3" fontId="41" fillId="0" borderId="40" xfId="0" applyNumberFormat="1" applyFont="1" applyFill="1" applyBorder="1" applyAlignment="1">
      <alignment vertical="center"/>
    </xf>
    <xf numFmtId="4" fontId="49" fillId="0" borderId="46" xfId="0" applyNumberFormat="1" applyFont="1" applyFill="1" applyBorder="1" applyAlignment="1">
      <alignment vertical="center"/>
    </xf>
    <xf numFmtId="4" fontId="49" fillId="41" borderId="31" xfId="0" applyNumberFormat="1" applyFont="1" applyFill="1" applyBorder="1" applyAlignment="1" applyProtection="1">
      <alignment horizontal="center" vertical="center" wrapText="1"/>
      <protection locked="0"/>
    </xf>
    <xf numFmtId="4" fontId="49" fillId="43" borderId="15" xfId="0" applyNumberFormat="1" applyFont="1" applyFill="1" applyBorder="1" applyAlignment="1" applyProtection="1">
      <alignment horizontal="right" vertical="center" wrapText="1"/>
    </xf>
    <xf numFmtId="4" fontId="49" fillId="43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2" fillId="43" borderId="32" xfId="0" applyNumberFormat="1" applyFont="1" applyFill="1" applyBorder="1" applyAlignment="1" applyProtection="1">
      <alignment horizontal="center" vertical="center" wrapText="1"/>
      <protection locked="0"/>
    </xf>
    <xf numFmtId="4" fontId="32" fillId="41" borderId="48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19" xfId="0" applyNumberFormat="1" applyFont="1" applyBorder="1" applyAlignment="1" applyProtection="1">
      <alignment horizontal="right" vertical="center" wrapText="1"/>
      <protection locked="0"/>
    </xf>
    <xf numFmtId="4" fontId="49" fillId="0" borderId="21" xfId="0" applyNumberFormat="1" applyFont="1" applyBorder="1" applyAlignment="1" applyProtection="1">
      <alignment horizontal="right" vertical="center" wrapText="1"/>
      <protection locked="0"/>
    </xf>
    <xf numFmtId="4" fontId="49" fillId="0" borderId="21" xfId="0" applyNumberFormat="1" applyFont="1" applyFill="1" applyBorder="1" applyAlignment="1" applyProtection="1">
      <alignment horizontal="right" vertical="center" wrapText="1"/>
    </xf>
    <xf numFmtId="4" fontId="41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21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21" xfId="0" applyNumberFormat="1" applyFont="1" applyBorder="1" applyAlignment="1" applyProtection="1">
      <alignment horizontal="right" vertical="center" wrapText="1"/>
      <protection locked="0"/>
    </xf>
    <xf numFmtId="4" fontId="41" fillId="0" borderId="0" xfId="0" applyNumberFormat="1" applyFont="1" applyFill="1" applyBorder="1" applyAlignment="1" applyProtection="1">
      <alignment vertical="center"/>
      <protection locked="0"/>
    </xf>
    <xf numFmtId="4" fontId="46" fillId="0" borderId="0" xfId="0" applyNumberFormat="1" applyFont="1" applyFill="1" applyBorder="1" applyAlignment="1" applyProtection="1">
      <alignment vertical="center"/>
      <protection locked="0"/>
    </xf>
    <xf numFmtId="4" fontId="37" fillId="41" borderId="48" xfId="0" applyNumberFormat="1" applyFont="1" applyFill="1" applyBorder="1" applyAlignment="1" applyProtection="1">
      <alignment horizontal="center" vertical="center" wrapText="1"/>
      <protection locked="0"/>
    </xf>
    <xf numFmtId="4" fontId="41" fillId="41" borderId="49" xfId="0" applyNumberFormat="1" applyFont="1" applyFill="1" applyBorder="1" applyAlignment="1" applyProtection="1">
      <alignment horizontal="center" vertical="center" wrapText="1"/>
      <protection locked="0"/>
    </xf>
    <xf numFmtId="4" fontId="41" fillId="41" borderId="48" xfId="0" applyNumberFormat="1" applyFont="1" applyFill="1" applyBorder="1" applyAlignment="1" applyProtection="1">
      <alignment horizontal="center" vertical="center" wrapText="1"/>
      <protection locked="0"/>
    </xf>
    <xf numFmtId="49" fontId="41" fillId="0" borderId="19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41" fillId="0" borderId="19" xfId="0" applyNumberFormat="1" applyFont="1" applyFill="1" applyBorder="1" applyAlignment="1" applyProtection="1">
      <alignment vertical="center"/>
      <protection locked="0"/>
    </xf>
    <xf numFmtId="4" fontId="49" fillId="0" borderId="19" xfId="0" applyNumberFormat="1" applyFont="1" applyFill="1" applyBorder="1" applyAlignment="1" applyProtection="1">
      <alignment vertical="center"/>
      <protection locked="0"/>
    </xf>
    <xf numFmtId="49" fontId="41" fillId="0" borderId="46" xfId="0" applyNumberFormat="1" applyFont="1" applyFill="1" applyBorder="1" applyAlignment="1" applyProtection="1">
      <alignment vertical="center"/>
      <protection locked="0"/>
    </xf>
    <xf numFmtId="4" fontId="49" fillId="0" borderId="51" xfId="0" applyNumberFormat="1" applyFont="1" applyFill="1" applyBorder="1" applyAlignment="1" applyProtection="1">
      <alignment vertical="center"/>
    </xf>
    <xf numFmtId="4" fontId="41" fillId="0" borderId="21" xfId="0" applyNumberFormat="1" applyFont="1" applyFill="1" applyBorder="1" applyAlignment="1" applyProtection="1">
      <alignment vertical="center"/>
      <protection locked="0"/>
    </xf>
    <xf numFmtId="49" fontId="41" fillId="0" borderId="21" xfId="0" applyNumberFormat="1" applyFont="1" applyFill="1" applyBorder="1" applyAlignment="1" applyProtection="1">
      <alignment vertical="center"/>
      <protection locked="0"/>
    </xf>
    <xf numFmtId="4" fontId="49" fillId="0" borderId="46" xfId="0" applyNumberFormat="1" applyFont="1" applyFill="1" applyBorder="1" applyAlignment="1" applyProtection="1">
      <alignment vertical="center"/>
      <protection locked="0"/>
    </xf>
    <xf numFmtId="4" fontId="49" fillId="43" borderId="52" xfId="0" applyNumberFormat="1" applyFont="1" applyFill="1" applyBorder="1" applyAlignment="1" applyProtection="1">
      <alignment vertical="center"/>
      <protection locked="0"/>
    </xf>
    <xf numFmtId="4" fontId="49" fillId="43" borderId="15" xfId="0" applyNumberFormat="1" applyFont="1" applyFill="1" applyBorder="1" applyAlignment="1" applyProtection="1">
      <alignment vertical="center"/>
      <protection locked="0"/>
    </xf>
    <xf numFmtId="0" fontId="4" fillId="0" borderId="0" xfId="41" applyFont="1"/>
    <xf numFmtId="49" fontId="49" fillId="0" borderId="46" xfId="0" applyNumberFormat="1" applyFont="1" applyFill="1" applyBorder="1" applyAlignment="1" applyProtection="1">
      <alignment vertical="center"/>
      <protection locked="0"/>
    </xf>
    <xf numFmtId="4" fontId="49" fillId="0" borderId="53" xfId="0" applyNumberFormat="1" applyFont="1" applyFill="1" applyBorder="1" applyAlignment="1" applyProtection="1">
      <alignment vertical="center"/>
      <protection locked="0"/>
    </xf>
    <xf numFmtId="4" fontId="41" fillId="0" borderId="17" xfId="0" applyNumberFormat="1" applyFont="1" applyFill="1" applyBorder="1" applyAlignment="1" applyProtection="1">
      <alignment vertical="center"/>
      <protection locked="0"/>
    </xf>
    <xf numFmtId="4" fontId="41" fillId="0" borderId="51" xfId="0" applyNumberFormat="1" applyFont="1" applyFill="1" applyBorder="1" applyAlignment="1" applyProtection="1">
      <alignment vertical="center"/>
    </xf>
    <xf numFmtId="0" fontId="41" fillId="0" borderId="0" xfId="0" applyNumberFormat="1" applyFont="1" applyAlignment="1" applyProtection="1">
      <alignment horizontal="center" vertical="center"/>
      <protection locked="0"/>
    </xf>
    <xf numFmtId="4" fontId="41" fillId="0" borderId="0" xfId="0" applyNumberFormat="1" applyFont="1" applyFill="1" applyAlignment="1" applyProtection="1">
      <alignment vertical="center"/>
      <protection locked="0"/>
    </xf>
    <xf numFmtId="4" fontId="41" fillId="0" borderId="0" xfId="0" applyNumberFormat="1" applyFont="1" applyAlignment="1" applyProtection="1">
      <alignment vertical="center"/>
      <protection locked="0"/>
    </xf>
    <xf numFmtId="4" fontId="37" fillId="43" borderId="16" xfId="0" applyNumberFormat="1" applyFont="1" applyFill="1" applyBorder="1" applyAlignment="1" applyProtection="1">
      <alignment horizontal="center" vertical="center" wrapText="1"/>
      <protection locked="0"/>
    </xf>
    <xf numFmtId="4" fontId="41" fillId="0" borderId="54" xfId="0" applyNumberFormat="1" applyFont="1" applyBorder="1" applyAlignment="1" applyProtection="1">
      <alignment horizontal="right" vertical="center" wrapText="1"/>
      <protection locked="0"/>
    </xf>
    <xf numFmtId="4" fontId="49" fillId="0" borderId="55" xfId="0" applyNumberFormat="1" applyFont="1" applyFill="1" applyBorder="1" applyAlignment="1" applyProtection="1">
      <alignment horizontal="right" vertical="center" wrapText="1"/>
    </xf>
    <xf numFmtId="4" fontId="41" fillId="0" borderId="11" xfId="0" applyNumberFormat="1" applyFont="1" applyBorder="1" applyAlignment="1" applyProtection="1">
      <alignment horizontal="right" vertical="center" wrapText="1"/>
      <protection locked="0"/>
    </xf>
    <xf numFmtId="4" fontId="49" fillId="0" borderId="56" xfId="0" applyNumberFormat="1" applyFont="1" applyFill="1" applyBorder="1" applyAlignment="1" applyProtection="1">
      <alignment horizontal="right" vertical="center" wrapText="1"/>
    </xf>
    <xf numFmtId="4" fontId="41" fillId="0" borderId="57" xfId="0" applyNumberFormat="1" applyFont="1" applyBorder="1" applyAlignment="1" applyProtection="1">
      <alignment horizontal="right" vertical="center" wrapText="1"/>
      <protection locked="0"/>
    </xf>
    <xf numFmtId="4" fontId="49" fillId="0" borderId="58" xfId="0" applyNumberFormat="1" applyFont="1" applyFill="1" applyBorder="1" applyAlignment="1" applyProtection="1">
      <alignment horizontal="right" vertical="center" wrapText="1"/>
    </xf>
    <xf numFmtId="4" fontId="37" fillId="43" borderId="52" xfId="0" applyNumberFormat="1" applyFont="1" applyFill="1" applyBorder="1" applyAlignment="1">
      <alignment horizontal="center" vertical="center" wrapText="1"/>
    </xf>
    <xf numFmtId="4" fontId="37" fillId="41" borderId="15" xfId="0" applyNumberFormat="1" applyFont="1" applyFill="1" applyBorder="1" applyAlignment="1">
      <alignment horizontal="center" vertical="center" wrapText="1"/>
    </xf>
    <xf numFmtId="4" fontId="41" fillId="0" borderId="33" xfId="0" applyNumberFormat="1" applyFont="1" applyFill="1" applyBorder="1" applyAlignment="1">
      <alignment horizontal="right" vertical="center" wrapText="1"/>
    </xf>
    <xf numFmtId="4" fontId="41" fillId="0" borderId="19" xfId="0" applyNumberFormat="1" applyFont="1" applyFill="1" applyBorder="1" applyAlignment="1">
      <alignment horizontal="right" vertical="center" wrapText="1"/>
    </xf>
    <xf numFmtId="4" fontId="41" fillId="0" borderId="46" xfId="0" applyNumberFormat="1" applyFont="1" applyFill="1" applyBorder="1" applyAlignment="1">
      <alignment horizontal="right" vertical="center" wrapText="1"/>
    </xf>
    <xf numFmtId="4" fontId="49" fillId="41" borderId="14" xfId="0" applyNumberFormat="1" applyFont="1" applyFill="1" applyBorder="1" applyAlignment="1">
      <alignment horizontal="right" vertical="center" wrapText="1"/>
    </xf>
    <xf numFmtId="4" fontId="49" fillId="41" borderId="15" xfId="0" applyNumberFormat="1" applyFont="1" applyFill="1" applyBorder="1" applyAlignment="1">
      <alignment horizontal="right" vertical="center" wrapText="1"/>
    </xf>
    <xf numFmtId="4" fontId="37" fillId="43" borderId="52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15" xfId="0" applyNumberFormat="1" applyFont="1" applyFill="1" applyBorder="1" applyAlignment="1" applyProtection="1">
      <alignment horizontal="right" vertical="center" wrapText="1"/>
    </xf>
    <xf numFmtId="4" fontId="41" fillId="0" borderId="45" xfId="0" applyNumberFormat="1" applyFont="1" applyBorder="1" applyAlignment="1" applyProtection="1">
      <alignment horizontal="right" vertical="center" wrapText="1"/>
      <protection locked="0"/>
    </xf>
    <xf numFmtId="4" fontId="41" fillId="0" borderId="46" xfId="0" applyNumberFormat="1" applyFont="1" applyBorder="1" applyAlignment="1" applyProtection="1">
      <alignment horizontal="right" vertical="center" wrapText="1"/>
      <protection locked="0"/>
    </xf>
    <xf numFmtId="4" fontId="41" fillId="0" borderId="36" xfId="0" applyNumberFormat="1" applyFont="1" applyBorder="1" applyAlignment="1" applyProtection="1">
      <alignment horizontal="right" vertical="center" wrapText="1"/>
      <protection locked="0"/>
    </xf>
    <xf numFmtId="4" fontId="49" fillId="41" borderId="31" xfId="0" applyNumberFormat="1" applyFont="1" applyFill="1" applyBorder="1" applyAlignment="1" applyProtection="1">
      <alignment horizontal="right" vertical="center" wrapText="1"/>
    </xf>
    <xf numFmtId="4" fontId="45" fillId="0" borderId="0" xfId="0" applyNumberFormat="1" applyFont="1" applyAlignment="1">
      <alignment horizontal="left" vertical="center"/>
    </xf>
    <xf numFmtId="4" fontId="41" fillId="0" borderId="18" xfId="0" applyNumberFormat="1" applyFont="1" applyBorder="1" applyAlignment="1" applyProtection="1">
      <alignment vertical="center"/>
      <protection locked="0"/>
    </xf>
    <xf numFmtId="4" fontId="41" fillId="0" borderId="0" xfId="0" applyNumberFormat="1" applyFont="1" applyAlignment="1">
      <alignment vertical="center"/>
    </xf>
    <xf numFmtId="4" fontId="41" fillId="0" borderId="26" xfId="0" applyNumberFormat="1" applyFont="1" applyFill="1" applyBorder="1" applyAlignment="1">
      <alignment horizontal="right" vertical="center" wrapText="1"/>
    </xf>
    <xf numFmtId="4" fontId="46" fillId="0" borderId="0" xfId="0" applyNumberFormat="1" applyFont="1" applyFill="1" applyBorder="1" applyAlignment="1">
      <alignment vertical="center"/>
    </xf>
    <xf numFmtId="4" fontId="55" fillId="0" borderId="0" xfId="0" applyNumberFormat="1" applyFont="1" applyFill="1" applyBorder="1" applyAlignment="1">
      <alignment vertical="center"/>
    </xf>
    <xf numFmtId="4" fontId="37" fillId="43" borderId="59" xfId="0" applyNumberFormat="1" applyFont="1" applyFill="1" applyBorder="1" applyAlignment="1">
      <alignment horizontal="left" vertical="center" wrapText="1"/>
    </xf>
    <xf numFmtId="4" fontId="37" fillId="43" borderId="15" xfId="0" applyNumberFormat="1" applyFont="1" applyFill="1" applyBorder="1" applyAlignment="1">
      <alignment horizontal="center" vertical="center" wrapText="1"/>
    </xf>
    <xf numFmtId="4" fontId="41" fillId="0" borderId="46" xfId="0" applyNumberFormat="1" applyFont="1" applyFill="1" applyBorder="1" applyAlignment="1">
      <alignment vertical="center"/>
    </xf>
    <xf numFmtId="4" fontId="41" fillId="0" borderId="45" xfId="0" applyNumberFormat="1" applyFont="1" applyFill="1" applyBorder="1" applyAlignment="1">
      <alignment vertical="center"/>
    </xf>
    <xf numFmtId="4" fontId="41" fillId="0" borderId="21" xfId="0" applyNumberFormat="1" applyFont="1" applyFill="1" applyBorder="1" applyAlignment="1">
      <alignment vertical="center"/>
    </xf>
    <xf numFmtId="4" fontId="41" fillId="0" borderId="36" xfId="0" applyNumberFormat="1" applyFont="1" applyFill="1" applyBorder="1" applyAlignment="1">
      <alignment vertical="center"/>
    </xf>
    <xf numFmtId="4" fontId="49" fillId="41" borderId="52" xfId="0" applyNumberFormat="1" applyFont="1" applyFill="1" applyBorder="1" applyAlignment="1">
      <alignment horizontal="left" vertical="center"/>
    </xf>
    <xf numFmtId="4" fontId="49" fillId="41" borderId="52" xfId="0" applyNumberFormat="1" applyFont="1" applyFill="1" applyBorder="1" applyAlignment="1">
      <alignment vertical="center"/>
    </xf>
    <xf numFmtId="4" fontId="46" fillId="0" borderId="0" xfId="0" applyNumberFormat="1" applyFont="1" applyAlignment="1">
      <alignment horizontal="justify" vertical="center"/>
    </xf>
    <xf numFmtId="4" fontId="41" fillId="0" borderId="33" xfId="0" applyNumberFormat="1" applyFont="1" applyBorder="1" applyAlignment="1" applyProtection="1">
      <alignment horizontal="right" vertical="center"/>
      <protection locked="0"/>
    </xf>
    <xf numFmtId="4" fontId="41" fillId="0" borderId="19" xfId="0" applyNumberFormat="1" applyFont="1" applyBorder="1" applyAlignment="1" applyProtection="1">
      <alignment horizontal="right" vertical="center" wrapText="1"/>
      <protection locked="0"/>
    </xf>
    <xf numFmtId="4" fontId="49" fillId="41" borderId="15" xfId="0" applyNumberFormat="1" applyFont="1" applyFill="1" applyBorder="1" applyAlignment="1" applyProtection="1">
      <alignment horizontal="right" vertical="center"/>
    </xf>
    <xf numFmtId="4" fontId="49" fillId="0" borderId="60" xfId="0" applyNumberFormat="1" applyFont="1" applyBorder="1" applyAlignment="1" applyProtection="1">
      <alignment horizontal="right" vertical="center" wrapText="1"/>
      <protection locked="0"/>
    </xf>
    <xf numFmtId="4" fontId="49" fillId="0" borderId="48" xfId="0" applyNumberFormat="1" applyFont="1" applyFill="1" applyBorder="1" applyAlignment="1" applyProtection="1">
      <alignment horizontal="right" vertical="center" wrapText="1"/>
    </xf>
    <xf numFmtId="4" fontId="49" fillId="0" borderId="15" xfId="0" applyNumberFormat="1" applyFont="1" applyFill="1" applyBorder="1" applyAlignment="1" applyProtection="1">
      <alignment horizontal="right" vertical="center" wrapText="1"/>
    </xf>
    <xf numFmtId="0" fontId="66" fillId="0" borderId="0" xfId="0" applyFont="1" applyAlignment="1">
      <alignment horizontal="left"/>
    </xf>
    <xf numFmtId="4" fontId="47" fillId="0" borderId="0" xfId="0" applyNumberFormat="1" applyFont="1" applyAlignment="1" applyProtection="1">
      <alignment vertical="center"/>
      <protection locked="0"/>
    </xf>
    <xf numFmtId="4" fontId="49" fillId="43" borderId="15" xfId="0" applyNumberFormat="1" applyFont="1" applyFill="1" applyBorder="1" applyAlignment="1" applyProtection="1">
      <alignment horizontal="right" vertical="center"/>
    </xf>
    <xf numFmtId="4" fontId="41" fillId="0" borderId="46" xfId="0" applyNumberFormat="1" applyFont="1" applyFill="1" applyBorder="1" applyAlignment="1" applyProtection="1">
      <alignment horizontal="right" vertical="center"/>
      <protection locked="0"/>
    </xf>
    <xf numFmtId="4" fontId="41" fillId="0" borderId="21" xfId="0" applyNumberFormat="1" applyFont="1" applyFill="1" applyBorder="1" applyAlignment="1" applyProtection="1">
      <alignment horizontal="right" vertical="center"/>
      <protection locked="0"/>
    </xf>
    <xf numFmtId="4" fontId="41" fillId="0" borderId="21" xfId="0" applyNumberFormat="1" applyFont="1" applyBorder="1" applyAlignment="1" applyProtection="1">
      <alignment horizontal="right" vertical="center"/>
      <protection locked="0"/>
    </xf>
    <xf numFmtId="4" fontId="41" fillId="0" borderId="40" xfId="0" applyNumberFormat="1" applyFont="1" applyBorder="1" applyAlignment="1" applyProtection="1">
      <alignment horizontal="right" vertical="center"/>
      <protection locked="0"/>
    </xf>
    <xf numFmtId="4" fontId="37" fillId="43" borderId="49" xfId="0" applyNumberFormat="1" applyFont="1" applyFill="1" applyBorder="1" applyAlignment="1" applyProtection="1">
      <alignment horizontal="center" vertical="center" wrapText="1"/>
      <protection locked="0"/>
    </xf>
    <xf numFmtId="4" fontId="49" fillId="43" borderId="16" xfId="0" applyNumberFormat="1" applyFont="1" applyFill="1" applyBorder="1" applyAlignment="1" applyProtection="1">
      <alignment horizontal="right" vertical="center"/>
    </xf>
    <xf numFmtId="4" fontId="49" fillId="0" borderId="46" xfId="0" applyNumberFormat="1" applyFont="1" applyFill="1" applyBorder="1" applyAlignment="1" applyProtection="1">
      <alignment horizontal="right" vertical="center"/>
      <protection locked="0"/>
    </xf>
    <xf numFmtId="4" fontId="49" fillId="0" borderId="46" xfId="0" applyNumberFormat="1" applyFont="1" applyBorder="1" applyAlignment="1" applyProtection="1">
      <alignment vertical="center"/>
      <protection locked="0"/>
    </xf>
    <xf numFmtId="4" fontId="50" fillId="0" borderId="47" xfId="0" applyNumberFormat="1" applyFont="1" applyBorder="1" applyAlignment="1" applyProtection="1">
      <alignment vertical="center"/>
      <protection locked="0"/>
    </xf>
    <xf numFmtId="4" fontId="49" fillId="0" borderId="47" xfId="0" applyNumberFormat="1" applyFont="1" applyBorder="1" applyAlignment="1" applyProtection="1">
      <alignment vertical="center"/>
      <protection locked="0"/>
    </xf>
    <xf numFmtId="4" fontId="50" fillId="0" borderId="22" xfId="0" applyNumberFormat="1" applyFont="1" applyBorder="1" applyAlignment="1" applyProtection="1">
      <alignment horizontal="right" vertical="center"/>
      <protection locked="0"/>
    </xf>
    <xf numFmtId="4" fontId="49" fillId="43" borderId="15" xfId="0" applyNumberFormat="1" applyFont="1" applyFill="1" applyBorder="1" applyAlignment="1" applyProtection="1">
      <alignment vertical="center"/>
    </xf>
    <xf numFmtId="4" fontId="67" fillId="44" borderId="90" xfId="0" applyNumberFormat="1" applyFont="1" applyFill="1" applyBorder="1" applyAlignment="1">
      <alignment horizontal="right"/>
    </xf>
    <xf numFmtId="4" fontId="67" fillId="45" borderId="90" xfId="0" applyNumberFormat="1" applyFont="1" applyFill="1" applyBorder="1" applyAlignment="1">
      <alignment horizontal="right"/>
    </xf>
    <xf numFmtId="4" fontId="68" fillId="0" borderId="90" xfId="0" applyNumberFormat="1" applyFont="1" applyBorder="1" applyAlignment="1">
      <alignment horizontal="right"/>
    </xf>
    <xf numFmtId="4" fontId="68" fillId="0" borderId="91" xfId="0" applyNumberFormat="1" applyFont="1" applyBorder="1" applyAlignment="1">
      <alignment horizontal="right"/>
    </xf>
    <xf numFmtId="4" fontId="67" fillId="45" borderId="92" xfId="0" applyNumberFormat="1" applyFont="1" applyFill="1" applyBorder="1" applyAlignment="1">
      <alignment horizontal="right"/>
    </xf>
    <xf numFmtId="4" fontId="67" fillId="0" borderId="90" xfId="0" applyNumberFormat="1" applyFont="1" applyFill="1" applyBorder="1" applyAlignment="1">
      <alignment horizontal="right"/>
    </xf>
    <xf numFmtId="4" fontId="68" fillId="0" borderId="90" xfId="0" applyNumberFormat="1" applyFont="1" applyFill="1" applyBorder="1" applyAlignment="1">
      <alignment horizontal="right"/>
    </xf>
    <xf numFmtId="4" fontId="67" fillId="44" borderId="93" xfId="0" applyNumberFormat="1" applyFont="1" applyFill="1" applyBorder="1" applyAlignment="1">
      <alignment horizontal="right"/>
    </xf>
    <xf numFmtId="4" fontId="37" fillId="43" borderId="31" xfId="0" applyNumberFormat="1" applyFont="1" applyFill="1" applyBorder="1" applyAlignment="1">
      <alignment horizontal="center" vertical="center" wrapText="1"/>
    </xf>
    <xf numFmtId="4" fontId="37" fillId="43" borderId="31" xfId="0" applyNumberFormat="1" applyFont="1" applyFill="1" applyBorder="1" applyAlignment="1" applyProtection="1">
      <alignment horizontal="center" vertical="center" wrapText="1"/>
      <protection locked="0"/>
    </xf>
    <xf numFmtId="4" fontId="37" fillId="41" borderId="31" xfId="0" applyNumberFormat="1" applyFont="1" applyFill="1" applyBorder="1" applyAlignment="1" applyProtection="1">
      <alignment horizontal="right" vertical="center" wrapText="1"/>
    </xf>
    <xf numFmtId="4" fontId="41" fillId="0" borderId="51" xfId="0" applyNumberFormat="1" applyFont="1" applyFill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>
      <alignment horizontal="left" vertical="center" wrapText="1"/>
    </xf>
    <xf numFmtId="4" fontId="49" fillId="43" borderId="15" xfId="0" applyNumberFormat="1" applyFont="1" applyFill="1" applyBorder="1" applyAlignment="1">
      <alignment horizontal="center" vertical="center" wrapText="1"/>
    </xf>
    <xf numFmtId="4" fontId="49" fillId="43" borderId="3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4" fontId="41" fillId="0" borderId="0" xfId="0" applyNumberFormat="1" applyFont="1" applyAlignment="1">
      <alignment horizontal="justify" vertical="center"/>
    </xf>
    <xf numFmtId="4" fontId="41" fillId="0" borderId="61" xfId="0" applyNumberFormat="1" applyFont="1" applyBorder="1" applyAlignment="1">
      <alignment vertical="center" wrapText="1"/>
    </xf>
    <xf numFmtId="4" fontId="41" fillId="0" borderId="62" xfId="0" applyNumberFormat="1" applyFont="1" applyBorder="1" applyAlignment="1">
      <alignment vertical="center" wrapText="1"/>
    </xf>
    <xf numFmtId="4" fontId="49" fillId="43" borderId="52" xfId="0" applyNumberFormat="1" applyFont="1" applyFill="1" applyBorder="1" applyAlignment="1">
      <alignment horizontal="left" vertical="center"/>
    </xf>
    <xf numFmtId="4" fontId="49" fillId="43" borderId="31" xfId="0" applyNumberFormat="1" applyFont="1" applyFill="1" applyBorder="1" applyAlignment="1">
      <alignment horizontal="left" vertical="center"/>
    </xf>
    <xf numFmtId="4" fontId="49" fillId="43" borderId="16" xfId="0" applyNumberFormat="1" applyFont="1" applyFill="1" applyBorder="1" applyAlignment="1">
      <alignment horizontal="left" vertical="center"/>
    </xf>
    <xf numFmtId="4" fontId="41" fillId="0" borderId="63" xfId="0" applyNumberFormat="1" applyFont="1" applyBorder="1" applyAlignment="1">
      <alignment horizontal="right" vertical="center"/>
    </xf>
    <xf numFmtId="4" fontId="41" fillId="0" borderId="14" xfId="0" applyNumberFormat="1" applyFont="1" applyBorder="1" applyAlignment="1">
      <alignment horizontal="right" vertical="center"/>
    </xf>
    <xf numFmtId="4" fontId="49" fillId="0" borderId="0" xfId="0" applyNumberFormat="1" applyFont="1" applyFill="1" applyBorder="1" applyAlignment="1">
      <alignment horizontal="center" vertical="center"/>
    </xf>
    <xf numFmtId="4" fontId="49" fillId="0" borderId="0" xfId="0" applyNumberFormat="1" applyFont="1" applyFill="1" applyBorder="1" applyAlignment="1">
      <alignment horizontal="left" vertical="center"/>
    </xf>
    <xf numFmtId="4" fontId="41" fillId="0" borderId="0" xfId="0" applyNumberFormat="1" applyFont="1" applyFill="1" applyBorder="1" applyAlignment="1">
      <alignment horizontal="right" vertical="center"/>
    </xf>
    <xf numFmtId="4" fontId="65" fillId="0" borderId="82" xfId="0" applyNumberFormat="1" applyFont="1" applyBorder="1" applyAlignment="1">
      <alignment horizontal="right"/>
    </xf>
    <xf numFmtId="4" fontId="65" fillId="0" borderId="94" xfId="0" applyNumberFormat="1" applyFont="1" applyBorder="1" applyAlignment="1">
      <alignment horizontal="right"/>
    </xf>
    <xf numFmtId="4" fontId="65" fillId="0" borderId="95" xfId="0" applyNumberFormat="1" applyFont="1" applyFill="1" applyBorder="1" applyAlignment="1">
      <alignment horizontal="right"/>
    </xf>
    <xf numFmtId="4" fontId="65" fillId="0" borderId="82" xfId="0" applyNumberFormat="1" applyFont="1" applyFill="1" applyBorder="1" applyAlignment="1">
      <alignment horizontal="right"/>
    </xf>
    <xf numFmtId="4" fontId="31" fillId="0" borderId="0" xfId="0" applyNumberFormat="1" applyFont="1" applyBorder="1" applyAlignment="1">
      <alignment horizontal="left" vertical="center"/>
    </xf>
    <xf numFmtId="4" fontId="31" fillId="0" borderId="0" xfId="0" applyNumberFormat="1" applyFont="1" applyBorder="1" applyAlignment="1">
      <alignment vertical="center"/>
    </xf>
    <xf numFmtId="4" fontId="31" fillId="0" borderId="33" xfId="0" applyNumberFormat="1" applyFont="1" applyFill="1" applyBorder="1" applyAlignment="1">
      <alignment horizontal="right" vertical="center" wrapText="1"/>
    </xf>
    <xf numFmtId="4" fontId="31" fillId="0" borderId="19" xfId="0" applyNumberFormat="1" applyFont="1" applyFill="1" applyBorder="1" applyAlignment="1">
      <alignment horizontal="right" vertical="center" wrapText="1"/>
    </xf>
    <xf numFmtId="4" fontId="31" fillId="0" borderId="45" xfId="0" applyNumberFormat="1" applyFont="1" applyFill="1" applyBorder="1" applyAlignment="1">
      <alignment horizontal="right" vertical="center" wrapText="1"/>
    </xf>
    <xf numFmtId="4" fontId="31" fillId="0" borderId="46" xfId="0" applyNumberFormat="1" applyFont="1" applyFill="1" applyBorder="1" applyAlignment="1">
      <alignment horizontal="right" vertical="center" wrapText="1"/>
    </xf>
    <xf numFmtId="4" fontId="31" fillId="0" borderId="64" xfId="0" applyNumberFormat="1" applyFont="1" applyFill="1" applyBorder="1" applyAlignment="1">
      <alignment horizontal="right" vertical="center" wrapText="1"/>
    </xf>
    <xf numFmtId="4" fontId="31" fillId="0" borderId="25" xfId="0" applyNumberFormat="1" applyFont="1" applyFill="1" applyBorder="1" applyAlignment="1">
      <alignment horizontal="right" vertical="center" wrapText="1"/>
    </xf>
    <xf numFmtId="4" fontId="37" fillId="41" borderId="32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15" xfId="0" applyNumberFormat="1" applyFont="1" applyFill="1" applyBorder="1" applyAlignment="1" applyProtection="1">
      <alignment vertical="center"/>
    </xf>
    <xf numFmtId="4" fontId="41" fillId="0" borderId="46" xfId="0" applyNumberFormat="1" applyFont="1" applyBorder="1" applyAlignment="1" applyProtection="1">
      <alignment vertical="center"/>
      <protection locked="0"/>
    </xf>
    <xf numFmtId="4" fontId="41" fillId="0" borderId="47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  <protection locked="0"/>
    </xf>
    <xf numFmtId="4" fontId="49" fillId="0" borderId="15" xfId="0" applyNumberFormat="1" applyFont="1" applyBorder="1" applyAlignment="1" applyProtection="1">
      <alignment vertical="center"/>
      <protection locked="0"/>
    </xf>
    <xf numFmtId="4" fontId="50" fillId="0" borderId="21" xfId="0" applyNumberFormat="1" applyFont="1" applyBorder="1" applyAlignment="1" applyProtection="1">
      <alignment vertical="center"/>
      <protection locked="0"/>
    </xf>
    <xf numFmtId="4" fontId="50" fillId="0" borderId="22" xfId="0" applyNumberFormat="1" applyFont="1" applyBorder="1" applyAlignment="1" applyProtection="1">
      <alignment vertical="center"/>
      <protection locked="0"/>
    </xf>
    <xf numFmtId="4" fontId="41" fillId="0" borderId="21" xfId="0" applyNumberFormat="1" applyFont="1" applyFill="1" applyBorder="1" applyAlignment="1" applyProtection="1">
      <alignment vertical="center"/>
    </xf>
    <xf numFmtId="4" fontId="41" fillId="0" borderId="36" xfId="0" applyNumberFormat="1" applyFont="1" applyFill="1" applyBorder="1" applyAlignment="1" applyProtection="1">
      <alignment vertical="center"/>
      <protection locked="0"/>
    </xf>
    <xf numFmtId="4" fontId="37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0" xfId="0" applyNumberFormat="1" applyFont="1" applyFill="1" applyBorder="1" applyAlignment="1" applyProtection="1">
      <alignment vertical="center"/>
    </xf>
    <xf numFmtId="4" fontId="49" fillId="0" borderId="0" xfId="0" applyNumberFormat="1" applyFont="1" applyFill="1" applyBorder="1" applyAlignment="1" applyProtection="1">
      <alignment vertical="center"/>
      <protection locked="0"/>
    </xf>
    <xf numFmtId="4" fontId="41" fillId="0" borderId="0" xfId="0" applyNumberFormat="1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vertical="center"/>
      <protection locked="0"/>
    </xf>
    <xf numFmtId="4" fontId="58" fillId="41" borderId="32" xfId="0" applyNumberFormat="1" applyFont="1" applyFill="1" applyBorder="1" applyAlignment="1" applyProtection="1">
      <alignment horizontal="center" vertical="center" wrapText="1"/>
      <protection locked="0"/>
    </xf>
    <xf numFmtId="4" fontId="58" fillId="41" borderId="15" xfId="0" applyNumberFormat="1" applyFont="1" applyFill="1" applyBorder="1" applyAlignment="1" applyProtection="1">
      <alignment horizontal="center" vertical="center" wrapText="1"/>
      <protection locked="0"/>
    </xf>
    <xf numFmtId="4" fontId="57" fillId="0" borderId="15" xfId="0" applyNumberFormat="1" applyFont="1" applyFill="1" applyBorder="1" applyAlignment="1" applyProtection="1">
      <alignment vertical="center"/>
    </xf>
    <xf numFmtId="4" fontId="46" fillId="0" borderId="47" xfId="0" applyNumberFormat="1" applyFont="1" applyBorder="1" applyAlignment="1" applyProtection="1">
      <alignment vertical="center"/>
      <protection locked="0"/>
    </xf>
    <xf numFmtId="4" fontId="46" fillId="0" borderId="22" xfId="0" applyNumberFormat="1" applyFont="1" applyFill="1" applyBorder="1" applyAlignment="1" applyProtection="1">
      <alignment vertical="center"/>
      <protection locked="0"/>
    </xf>
    <xf numFmtId="4" fontId="46" fillId="0" borderId="21" xfId="0" applyNumberFormat="1" applyFont="1" applyBorder="1" applyAlignment="1" applyProtection="1">
      <alignment vertical="center"/>
      <protection locked="0"/>
    </xf>
    <xf numFmtId="4" fontId="46" fillId="0" borderId="22" xfId="0" applyNumberFormat="1" applyFont="1" applyBorder="1" applyAlignment="1" applyProtection="1">
      <alignment vertical="center"/>
      <protection locked="0"/>
    </xf>
    <xf numFmtId="4" fontId="46" fillId="0" borderId="13" xfId="0" applyNumberFormat="1" applyFont="1" applyBorder="1" applyAlignment="1" applyProtection="1">
      <alignment vertical="center"/>
      <protection locked="0"/>
    </xf>
    <xf numFmtId="4" fontId="57" fillId="0" borderId="16" xfId="0" applyNumberFormat="1" applyFont="1" applyBorder="1" applyAlignment="1" applyProtection="1">
      <alignment vertical="center"/>
      <protection locked="0"/>
    </xf>
    <xf numFmtId="4" fontId="57" fillId="0" borderId="18" xfId="0" applyNumberFormat="1" applyFont="1" applyBorder="1" applyAlignment="1" applyProtection="1">
      <alignment vertical="center"/>
      <protection locked="0"/>
    </xf>
    <xf numFmtId="4" fontId="46" fillId="0" borderId="46" xfId="0" applyNumberFormat="1" applyFont="1" applyFill="1" applyBorder="1" applyAlignment="1" applyProtection="1">
      <alignment vertical="center"/>
    </xf>
    <xf numFmtId="4" fontId="54" fillId="0" borderId="22" xfId="0" applyNumberFormat="1" applyFont="1" applyBorder="1" applyAlignment="1" applyProtection="1">
      <alignment vertical="center"/>
      <protection locked="0"/>
    </xf>
    <xf numFmtId="4" fontId="46" fillId="0" borderId="21" xfId="0" applyNumberFormat="1" applyFont="1" applyFill="1" applyBorder="1" applyAlignment="1" applyProtection="1">
      <alignment vertical="center"/>
    </xf>
    <xf numFmtId="4" fontId="57" fillId="43" borderId="15" xfId="0" applyNumberFormat="1" applyFont="1" applyFill="1" applyBorder="1" applyAlignment="1" applyProtection="1">
      <alignment vertical="center"/>
    </xf>
    <xf numFmtId="4" fontId="41" fillId="0" borderId="40" xfId="0" applyNumberFormat="1" applyFont="1" applyBorder="1" applyAlignment="1" applyProtection="1">
      <alignment vertical="center"/>
      <protection locked="0"/>
    </xf>
    <xf numFmtId="4" fontId="41" fillId="0" borderId="41" xfId="0" applyNumberFormat="1" applyFont="1" applyBorder="1" applyAlignment="1" applyProtection="1">
      <alignment vertical="center"/>
      <protection locked="0"/>
    </xf>
    <xf numFmtId="4" fontId="41" fillId="0" borderId="15" xfId="0" applyNumberFormat="1" applyFont="1" applyBorder="1" applyAlignment="1" applyProtection="1">
      <alignment vertical="center"/>
      <protection locked="0"/>
    </xf>
    <xf numFmtId="4" fontId="50" fillId="0" borderId="20" xfId="0" applyNumberFormat="1" applyFont="1" applyBorder="1" applyAlignment="1" applyProtection="1">
      <alignment vertical="center"/>
      <protection locked="0"/>
    </xf>
    <xf numFmtId="4" fontId="50" fillId="0" borderId="26" xfId="0" applyNumberFormat="1" applyFont="1" applyBorder="1" applyAlignment="1" applyProtection="1">
      <alignment vertical="center"/>
      <protection locked="0"/>
    </xf>
    <xf numFmtId="4" fontId="41" fillId="0" borderId="16" xfId="0" applyNumberFormat="1" applyFont="1" applyBorder="1" applyAlignment="1" applyProtection="1">
      <alignment vertical="center"/>
      <protection locked="0"/>
    </xf>
    <xf numFmtId="4" fontId="41" fillId="0" borderId="15" xfId="0" applyNumberFormat="1" applyFont="1" applyFill="1" applyBorder="1" applyAlignment="1" applyProtection="1">
      <alignment vertical="center"/>
    </xf>
    <xf numFmtId="4" fontId="52" fillId="0" borderId="19" xfId="0" applyNumberFormat="1" applyFont="1" applyFill="1" applyBorder="1" applyAlignment="1" applyProtection="1">
      <alignment vertical="center"/>
      <protection locked="0"/>
    </xf>
    <xf numFmtId="4" fontId="50" fillId="0" borderId="19" xfId="0" applyNumberFormat="1" applyFont="1" applyFill="1" applyBorder="1" applyAlignment="1" applyProtection="1">
      <alignment vertical="center"/>
    </xf>
    <xf numFmtId="4" fontId="52" fillId="0" borderId="21" xfId="0" applyNumberFormat="1" applyFont="1" applyFill="1" applyBorder="1" applyAlignment="1" applyProtection="1">
      <alignment vertical="center"/>
      <protection locked="0"/>
    </xf>
    <xf numFmtId="4" fontId="50" fillId="0" borderId="21" xfId="0" applyNumberFormat="1" applyFont="1" applyFill="1" applyBorder="1" applyAlignment="1" applyProtection="1">
      <alignment vertical="center"/>
    </xf>
    <xf numFmtId="4" fontId="50" fillId="0" borderId="41" xfId="0" applyNumberFormat="1" applyFont="1" applyBorder="1" applyAlignment="1" applyProtection="1">
      <alignment vertical="center"/>
      <protection locked="0"/>
    </xf>
    <xf numFmtId="4" fontId="49" fillId="0" borderId="21" xfId="0" applyNumberFormat="1" applyFont="1" applyFill="1" applyBorder="1" applyAlignment="1" applyProtection="1">
      <alignment vertical="center"/>
    </xf>
    <xf numFmtId="4" fontId="49" fillId="42" borderId="15" xfId="0" applyNumberFormat="1" applyFont="1" applyFill="1" applyBorder="1" applyAlignment="1" applyProtection="1">
      <alignment horizontal="right" vertical="center"/>
    </xf>
    <xf numFmtId="4" fontId="41" fillId="0" borderId="19" xfId="0" applyNumberFormat="1" applyFont="1" applyBorder="1" applyAlignment="1" applyProtection="1">
      <alignment vertical="center"/>
      <protection locked="0"/>
    </xf>
    <xf numFmtId="4" fontId="41" fillId="0" borderId="20" xfId="0" applyNumberFormat="1" applyFont="1" applyBorder="1" applyAlignment="1" applyProtection="1">
      <alignment vertical="center"/>
      <protection locked="0"/>
    </xf>
    <xf numFmtId="4" fontId="41" fillId="0" borderId="17" xfId="0" applyNumberFormat="1" applyFont="1" applyBorder="1" applyAlignment="1" applyProtection="1">
      <alignment vertical="center"/>
      <protection locked="0"/>
    </xf>
    <xf numFmtId="4" fontId="46" fillId="0" borderId="0" xfId="0" applyNumberFormat="1" applyFont="1" applyAlignment="1" applyProtection="1">
      <alignment vertical="center"/>
      <protection locked="0"/>
    </xf>
    <xf numFmtId="4" fontId="41" fillId="0" borderId="26" xfId="0" applyNumberFormat="1" applyFont="1" applyBorder="1" applyAlignment="1" applyProtection="1">
      <alignment vertical="center"/>
      <protection locked="0"/>
    </xf>
    <xf numFmtId="4" fontId="52" fillId="0" borderId="25" xfId="0" applyNumberFormat="1" applyFont="1" applyFill="1" applyBorder="1" applyAlignment="1" applyProtection="1">
      <alignment vertical="center"/>
      <protection locked="0"/>
    </xf>
    <xf numFmtId="0" fontId="64" fillId="0" borderId="25" xfId="0" applyFont="1" applyBorder="1"/>
    <xf numFmtId="0" fontId="41" fillId="0" borderId="0" xfId="0" applyNumberFormat="1" applyFont="1" applyAlignment="1">
      <alignment vertical="center"/>
    </xf>
    <xf numFmtId="4" fontId="49" fillId="41" borderId="52" xfId="0" applyNumberFormat="1" applyFont="1" applyFill="1" applyBorder="1" applyAlignment="1">
      <alignment horizontal="center" vertical="center"/>
    </xf>
    <xf numFmtId="4" fontId="49" fillId="41" borderId="15" xfId="0" applyNumberFormat="1" applyFont="1" applyFill="1" applyBorder="1" applyAlignment="1">
      <alignment horizontal="center" vertical="center"/>
    </xf>
    <xf numFmtId="4" fontId="49" fillId="41" borderId="31" xfId="0" applyNumberFormat="1" applyFont="1" applyFill="1" applyBorder="1" applyAlignment="1">
      <alignment horizontal="center" vertical="center"/>
    </xf>
    <xf numFmtId="4" fontId="41" fillId="0" borderId="66" xfId="0" applyNumberFormat="1" applyFont="1" applyFill="1" applyBorder="1" applyAlignment="1" applyProtection="1">
      <alignment vertical="center"/>
      <protection locked="0"/>
    </xf>
    <xf numFmtId="4" fontId="41" fillId="0" borderId="40" xfId="0" applyNumberFormat="1" applyFont="1" applyFill="1" applyBorder="1" applyAlignment="1" applyProtection="1">
      <alignment vertical="center"/>
      <protection locked="0"/>
    </xf>
    <xf numFmtId="4" fontId="41" fillId="0" borderId="39" xfId="0" applyNumberFormat="1" applyFont="1" applyFill="1" applyBorder="1" applyAlignment="1" applyProtection="1">
      <alignment vertical="center"/>
      <protection locked="0"/>
    </xf>
    <xf numFmtId="4" fontId="49" fillId="42" borderId="52" xfId="0" applyNumberFormat="1" applyFont="1" applyFill="1" applyBorder="1" applyAlignment="1" applyProtection="1">
      <alignment vertical="center"/>
    </xf>
    <xf numFmtId="4" fontId="47" fillId="0" borderId="0" xfId="0" applyNumberFormat="1" applyFont="1" applyAlignment="1">
      <alignment vertical="center"/>
    </xf>
    <xf numFmtId="4" fontId="47" fillId="41" borderId="52" xfId="0" applyNumberFormat="1" applyFont="1" applyFill="1" applyBorder="1" applyAlignment="1">
      <alignment horizontal="center" vertical="center"/>
    </xf>
    <xf numFmtId="4" fontId="47" fillId="41" borderId="15" xfId="0" applyNumberFormat="1" applyFont="1" applyFill="1" applyBorder="1" applyAlignment="1">
      <alignment horizontal="center" vertical="center"/>
    </xf>
    <xf numFmtId="4" fontId="47" fillId="41" borderId="31" xfId="0" applyNumberFormat="1" applyFont="1" applyFill="1" applyBorder="1" applyAlignment="1">
      <alignment horizontal="center" vertical="center" wrapText="1"/>
    </xf>
    <xf numFmtId="4" fontId="47" fillId="41" borderId="15" xfId="0" applyNumberFormat="1" applyFont="1" applyFill="1" applyBorder="1" applyAlignment="1">
      <alignment horizontal="center" vertical="center" wrapText="1"/>
    </xf>
    <xf numFmtId="0" fontId="64" fillId="0" borderId="0" xfId="0" applyFont="1" applyBorder="1" applyAlignment="1">
      <alignment wrapText="1"/>
    </xf>
    <xf numFmtId="4" fontId="62" fillId="0" borderId="0" xfId="0" applyNumberFormat="1" applyFont="1" applyFill="1" applyBorder="1" applyAlignment="1">
      <alignment horizontal="right"/>
    </xf>
    <xf numFmtId="0" fontId="62" fillId="44" borderId="47" xfId="0" applyFont="1" applyFill="1" applyBorder="1" applyAlignment="1">
      <alignment horizontal="center" wrapText="1"/>
    </xf>
    <xf numFmtId="4" fontId="62" fillId="0" borderId="22" xfId="0" applyNumberFormat="1" applyFont="1" applyBorder="1" applyAlignment="1">
      <alignment horizontal="right"/>
    </xf>
    <xf numFmtId="2" fontId="65" fillId="0" borderId="22" xfId="0" applyNumberFormat="1" applyFont="1" applyBorder="1" applyAlignment="1">
      <alignment wrapText="1"/>
    </xf>
    <xf numFmtId="2" fontId="65" fillId="0" borderId="22" xfId="0" applyNumberFormat="1" applyFont="1" applyBorder="1" applyAlignment="1">
      <alignment horizontal="right"/>
    </xf>
    <xf numFmtId="4" fontId="67" fillId="43" borderId="62" xfId="0" applyNumberFormat="1" applyFont="1" applyFill="1" applyBorder="1" applyAlignment="1">
      <alignment horizontal="right"/>
    </xf>
    <xf numFmtId="2" fontId="65" fillId="0" borderId="11" xfId="0" applyNumberFormat="1" applyFont="1" applyBorder="1" applyAlignment="1">
      <alignment horizontal="right"/>
    </xf>
    <xf numFmtId="0" fontId="64" fillId="0" borderId="0" xfId="0" applyFont="1" applyAlignment="1">
      <alignment horizontal="center" wrapText="1"/>
    </xf>
    <xf numFmtId="0" fontId="62" fillId="0" borderId="21" xfId="0" applyFont="1" applyBorder="1" applyAlignment="1">
      <alignment wrapText="1"/>
    </xf>
    <xf numFmtId="4" fontId="62" fillId="0" borderId="67" xfId="0" applyNumberFormat="1" applyFont="1" applyBorder="1" applyAlignment="1">
      <alignment horizontal="right"/>
    </xf>
    <xf numFmtId="4" fontId="33" fillId="0" borderId="34" xfId="0" applyNumberFormat="1" applyFont="1" applyBorder="1" applyAlignment="1">
      <alignment vertical="center"/>
    </xf>
    <xf numFmtId="2" fontId="65" fillId="0" borderId="67" xfId="0" applyNumberFormat="1" applyFont="1" applyBorder="1" applyAlignment="1">
      <alignment wrapText="1"/>
    </xf>
    <xf numFmtId="4" fontId="65" fillId="0" borderId="67" xfId="0" applyNumberFormat="1" applyFont="1" applyBorder="1" applyAlignment="1">
      <alignment horizontal="right"/>
    </xf>
    <xf numFmtId="0" fontId="62" fillId="43" borderId="25" xfId="0" applyFont="1" applyFill="1" applyBorder="1" applyAlignment="1">
      <alignment wrapText="1"/>
    </xf>
    <xf numFmtId="4" fontId="67" fillId="43" borderId="68" xfId="0" applyNumberFormat="1" applyFont="1" applyFill="1" applyBorder="1" applyAlignment="1">
      <alignment horizontal="right"/>
    </xf>
    <xf numFmtId="4" fontId="67" fillId="43" borderId="61" xfId="0" applyNumberFormat="1" applyFont="1" applyFill="1" applyBorder="1" applyAlignment="1">
      <alignment horizontal="right"/>
    </xf>
    <xf numFmtId="4" fontId="67" fillId="43" borderId="26" xfId="0" applyNumberFormat="1" applyFont="1" applyFill="1" applyBorder="1" applyAlignment="1">
      <alignment horizontal="right"/>
    </xf>
    <xf numFmtId="4" fontId="35" fillId="0" borderId="0" xfId="0" applyNumberFormat="1" applyFont="1" applyFill="1" applyAlignment="1" applyProtection="1">
      <alignment vertical="center"/>
      <protection locked="0"/>
    </xf>
    <xf numFmtId="4" fontId="36" fillId="0" borderId="0" xfId="0" applyNumberFormat="1" applyFont="1" applyFill="1" applyAlignment="1" applyProtection="1">
      <alignment vertical="center"/>
      <protection locked="0"/>
    </xf>
    <xf numFmtId="4" fontId="49" fillId="0" borderId="42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69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70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31" xfId="0" applyNumberFormat="1" applyFont="1" applyFill="1" applyBorder="1" applyAlignment="1" applyProtection="1">
      <alignment horizontal="right" vertical="center" wrapText="1"/>
      <protection locked="0"/>
    </xf>
    <xf numFmtId="4" fontId="49" fillId="0" borderId="15" xfId="0" applyNumberFormat="1" applyFont="1" applyFill="1" applyBorder="1" applyAlignment="1" applyProtection="1">
      <alignment vertical="center" wrapText="1"/>
      <protection locked="0"/>
    </xf>
    <xf numFmtId="4" fontId="49" fillId="0" borderId="42" xfId="0" applyNumberFormat="1" applyFont="1" applyFill="1" applyBorder="1" applyAlignment="1" applyProtection="1">
      <alignment vertical="center" wrapText="1"/>
      <protection locked="0"/>
    </xf>
    <xf numFmtId="4" fontId="49" fillId="0" borderId="69" xfId="0" applyNumberFormat="1" applyFont="1" applyFill="1" applyBorder="1" applyAlignment="1" applyProtection="1">
      <alignment vertical="center" wrapText="1"/>
      <protection locked="0"/>
    </xf>
    <xf numFmtId="4" fontId="49" fillId="0" borderId="70" xfId="0" applyNumberFormat="1" applyFont="1" applyFill="1" applyBorder="1" applyAlignment="1" applyProtection="1">
      <alignment vertical="center" wrapText="1"/>
      <protection locked="0"/>
    </xf>
    <xf numFmtId="4" fontId="50" fillId="0" borderId="46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44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71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47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54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72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45" xfId="0" applyNumberFormat="1" applyFont="1" applyFill="1" applyBorder="1" applyAlignment="1" applyProtection="1">
      <alignment horizontal="right" vertical="center" wrapText="1"/>
      <protection locked="0"/>
    </xf>
    <xf numFmtId="4" fontId="51" fillId="0" borderId="48" xfId="0" applyNumberFormat="1" applyFont="1" applyFill="1" applyBorder="1" applyAlignment="1" applyProtection="1">
      <alignment horizontal="right" vertical="center" wrapText="1"/>
    </xf>
    <xf numFmtId="4" fontId="50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34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22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67" xfId="0" applyNumberFormat="1" applyFont="1" applyFill="1" applyBorder="1" applyAlignment="1" applyProtection="1">
      <alignment horizontal="right" vertical="center" wrapText="1"/>
      <protection locked="0"/>
    </xf>
    <xf numFmtId="4" fontId="50" fillId="0" borderId="36" xfId="0" applyNumberFormat="1" applyFont="1" applyFill="1" applyBorder="1" applyAlignment="1" applyProtection="1">
      <alignment horizontal="right" vertical="center" wrapText="1"/>
      <protection locked="0"/>
    </xf>
    <xf numFmtId="4" fontId="51" fillId="0" borderId="21" xfId="0" applyNumberFormat="1" applyFont="1" applyFill="1" applyBorder="1" applyAlignment="1" applyProtection="1">
      <alignment horizontal="right" vertical="center" wrapText="1"/>
    </xf>
    <xf numFmtId="4" fontId="52" fillId="0" borderId="21" xfId="0" applyNumberFormat="1" applyFont="1" applyFill="1" applyBorder="1" applyAlignment="1" applyProtection="1">
      <alignment horizontal="left" vertical="center" wrapText="1"/>
      <protection locked="0"/>
    </xf>
    <xf numFmtId="4" fontId="50" fillId="0" borderId="46" xfId="0" applyNumberFormat="1" applyFont="1" applyFill="1" applyBorder="1" applyAlignment="1" applyProtection="1">
      <alignment vertical="center" wrapText="1"/>
      <protection locked="0"/>
    </xf>
    <xf numFmtId="4" fontId="50" fillId="0" borderId="21" xfId="0" applyNumberFormat="1" applyFont="1" applyFill="1" applyBorder="1" applyAlignment="1" applyProtection="1">
      <alignment vertical="center" wrapText="1"/>
      <protection locked="0"/>
    </xf>
    <xf numFmtId="4" fontId="52" fillId="0" borderId="21" xfId="0" applyNumberFormat="1" applyFont="1" applyFill="1" applyBorder="1" applyAlignment="1" applyProtection="1">
      <alignment vertical="center" wrapText="1"/>
      <protection locked="0"/>
    </xf>
    <xf numFmtId="4" fontId="41" fillId="43" borderId="61" xfId="0" applyNumberFormat="1" applyFont="1" applyFill="1" applyBorder="1" applyAlignment="1" applyProtection="1">
      <alignment horizontal="center" vertical="center" wrapText="1"/>
      <protection locked="0"/>
    </xf>
    <xf numFmtId="4" fontId="41" fillId="43" borderId="73" xfId="0" applyNumberFormat="1" applyFont="1" applyFill="1" applyBorder="1" applyAlignment="1" applyProtection="1">
      <alignment horizontal="center" vertical="center" wrapText="1"/>
      <protection locked="0"/>
    </xf>
    <xf numFmtId="4" fontId="41" fillId="43" borderId="13" xfId="0" applyNumberFormat="1" applyFont="1" applyFill="1" applyBorder="1" applyAlignment="1" applyProtection="1">
      <alignment horizontal="center" vertical="center" wrapText="1"/>
      <protection locked="0"/>
    </xf>
    <xf numFmtId="4" fontId="41" fillId="43" borderId="14" xfId="0" applyNumberFormat="1" applyFont="1" applyFill="1" applyBorder="1" applyAlignment="1" applyProtection="1">
      <alignment horizontal="center" vertical="center" wrapText="1"/>
      <protection locked="0"/>
    </xf>
    <xf numFmtId="4" fontId="37" fillId="43" borderId="15" xfId="0" applyNumberFormat="1" applyFont="1" applyFill="1" applyBorder="1" applyAlignment="1">
      <alignment horizontal="left" vertical="center" wrapText="1"/>
    </xf>
    <xf numFmtId="4" fontId="49" fillId="43" borderId="42" xfId="0" applyNumberFormat="1" applyFont="1" applyFill="1" applyBorder="1" applyAlignment="1" applyProtection="1">
      <alignment horizontal="right" vertical="center" wrapText="1"/>
    </xf>
    <xf numFmtId="4" fontId="42" fillId="0" borderId="0" xfId="0" applyNumberFormat="1" applyFont="1" applyAlignment="1" applyProtection="1">
      <alignment horizontal="left" vertical="center"/>
      <protection locked="0"/>
    </xf>
    <xf numFmtId="4" fontId="42" fillId="0" borderId="0" xfId="0" applyNumberFormat="1" applyFont="1" applyAlignment="1">
      <alignment horizontal="left" vertical="center"/>
    </xf>
    <xf numFmtId="4" fontId="42" fillId="41" borderId="15" xfId="0" applyNumberFormat="1" applyFont="1" applyFill="1" applyBorder="1" applyAlignment="1" applyProtection="1">
      <alignment vertical="center"/>
    </xf>
    <xf numFmtId="4" fontId="42" fillId="41" borderId="15" xfId="0" applyNumberFormat="1" applyFont="1" applyFill="1" applyBorder="1" applyAlignment="1" applyProtection="1">
      <alignment horizontal="right" vertical="center"/>
    </xf>
    <xf numFmtId="0" fontId="62" fillId="44" borderId="44" xfId="0" applyFont="1" applyFill="1" applyBorder="1" applyAlignment="1">
      <alignment horizontal="center" wrapText="1"/>
    </xf>
    <xf numFmtId="4" fontId="67" fillId="43" borderId="57" xfId="0" applyNumberFormat="1" applyFont="1" applyFill="1" applyBorder="1" applyAlignment="1">
      <alignment horizontal="right"/>
    </xf>
    <xf numFmtId="0" fontId="60" fillId="0" borderId="0" xfId="40" applyFont="1" applyBorder="1" applyAlignment="1"/>
    <xf numFmtId="4" fontId="33" fillId="0" borderId="0" xfId="0" applyNumberFormat="1" applyFont="1" applyBorder="1" applyAlignment="1">
      <alignment vertical="center"/>
    </xf>
    <xf numFmtId="0" fontId="60" fillId="0" borderId="0" xfId="40" applyFont="1" applyBorder="1" applyAlignment="1">
      <alignment wrapText="1"/>
    </xf>
    <xf numFmtId="4" fontId="63" fillId="0" borderId="86" xfId="0" applyNumberFormat="1" applyFont="1" applyFill="1" applyBorder="1" applyAlignment="1">
      <alignment horizontal="right"/>
    </xf>
    <xf numFmtId="4" fontId="62" fillId="0" borderId="11" xfId="0" applyNumberFormat="1" applyFont="1" applyFill="1" applyBorder="1" applyAlignment="1">
      <alignment horizontal="right"/>
    </xf>
    <xf numFmtId="0" fontId="65" fillId="0" borderId="0" xfId="0" applyFont="1" applyFill="1" applyBorder="1"/>
    <xf numFmtId="4" fontId="33" fillId="0" borderId="22" xfId="0" applyNumberFormat="1" applyFont="1" applyBorder="1" applyAlignment="1">
      <alignment vertical="center"/>
    </xf>
    <xf numFmtId="4" fontId="67" fillId="43" borderId="13" xfId="0" applyNumberFormat="1" applyFont="1" applyFill="1" applyBorder="1" applyAlignment="1">
      <alignment horizontal="right"/>
    </xf>
    <xf numFmtId="4" fontId="33" fillId="0" borderId="11" xfId="0" applyNumberFormat="1" applyFont="1" applyBorder="1" applyAlignment="1">
      <alignment vertical="center"/>
    </xf>
    <xf numFmtId="4" fontId="67" fillId="43" borderId="73" xfId="0" applyNumberFormat="1" applyFont="1" applyFill="1" applyBorder="1" applyAlignment="1">
      <alignment horizontal="right"/>
    </xf>
    <xf numFmtId="0" fontId="62" fillId="44" borderId="71" xfId="0" applyFont="1" applyFill="1" applyBorder="1" applyAlignment="1">
      <alignment horizontal="center" wrapText="1"/>
    </xf>
    <xf numFmtId="4" fontId="42" fillId="0" borderId="0" xfId="0" applyNumberFormat="1" applyFont="1" applyAlignment="1">
      <alignment horizontal="left" vertical="center" wrapText="1"/>
    </xf>
    <xf numFmtId="4" fontId="50" fillId="0" borderId="51" xfId="0" applyNumberFormat="1" applyFont="1" applyFill="1" applyBorder="1" applyAlignment="1">
      <alignment horizontal="left" vertical="center" wrapText="1"/>
    </xf>
    <xf numFmtId="4" fontId="51" fillId="0" borderId="17" xfId="0" applyNumberFormat="1" applyFont="1" applyFill="1" applyBorder="1" applyAlignment="1" applyProtection="1">
      <alignment horizontal="right" vertical="center" wrapText="1"/>
    </xf>
    <xf numFmtId="4" fontId="49" fillId="41" borderId="59" xfId="0" applyNumberFormat="1" applyFont="1" applyFill="1" applyBorder="1" applyAlignment="1">
      <alignment horizontal="center" vertical="center"/>
    </xf>
    <xf numFmtId="4" fontId="41" fillId="0" borderId="17" xfId="0" applyNumberFormat="1" applyFont="1" applyFill="1" applyBorder="1" applyAlignment="1">
      <alignment vertical="center"/>
    </xf>
    <xf numFmtId="4" fontId="41" fillId="0" borderId="0" xfId="0" applyNumberFormat="1" applyFont="1" applyFill="1" applyBorder="1" applyAlignment="1">
      <alignment vertical="center"/>
    </xf>
    <xf numFmtId="4" fontId="50" fillId="0" borderId="27" xfId="0" applyNumberFormat="1" applyFont="1" applyFill="1" applyBorder="1" applyAlignment="1">
      <alignment horizontal="left" vertical="center" wrapText="1"/>
    </xf>
    <xf numFmtId="0" fontId="69" fillId="0" borderId="21" xfId="0" applyFont="1" applyFill="1" applyBorder="1" applyAlignment="1">
      <alignment vertical="center" wrapText="1"/>
    </xf>
    <xf numFmtId="0" fontId="69" fillId="0" borderId="59" xfId="0" applyFont="1" applyFill="1" applyBorder="1" applyAlignment="1">
      <alignment vertical="center" wrapText="1"/>
    </xf>
    <xf numFmtId="4" fontId="62" fillId="0" borderId="96" xfId="0" applyNumberFormat="1" applyFont="1" applyFill="1" applyBorder="1"/>
    <xf numFmtId="4" fontId="63" fillId="0" borderId="96" xfId="0" applyNumberFormat="1" applyFont="1" applyFill="1" applyBorder="1"/>
    <xf numFmtId="4" fontId="62" fillId="0" borderId="97" xfId="0" applyNumberFormat="1" applyFont="1" applyFill="1" applyBorder="1"/>
    <xf numFmtId="4" fontId="62" fillId="43" borderId="96" xfId="0" applyNumberFormat="1" applyFont="1" applyFill="1" applyBorder="1"/>
    <xf numFmtId="4" fontId="62" fillId="43" borderId="98" xfId="0" applyNumberFormat="1" applyFont="1" applyFill="1" applyBorder="1"/>
    <xf numFmtId="4" fontId="41" fillId="0" borderId="25" xfId="0" applyNumberFormat="1" applyFont="1" applyFill="1" applyBorder="1" applyAlignment="1" applyProtection="1">
      <alignment horizontal="right" vertical="center"/>
      <protection locked="0"/>
    </xf>
    <xf numFmtId="4" fontId="41" fillId="0" borderId="25" xfId="0" applyNumberFormat="1" applyFont="1" applyFill="1" applyBorder="1" applyAlignment="1" applyProtection="1">
      <alignment vertical="center"/>
      <protection locked="0"/>
    </xf>
    <xf numFmtId="4" fontId="41" fillId="0" borderId="52" xfId="0" applyNumberFormat="1" applyFont="1" applyBorder="1" applyAlignment="1">
      <alignment horizontal="right" vertical="center"/>
    </xf>
    <xf numFmtId="4" fontId="41" fillId="0" borderId="16" xfId="0" applyNumberFormat="1" applyFont="1" applyBorder="1" applyAlignment="1">
      <alignment horizontal="right" vertical="center"/>
    </xf>
    <xf numFmtId="4" fontId="65" fillId="0" borderId="11" xfId="0" applyNumberFormat="1" applyFont="1" applyBorder="1" applyAlignment="1">
      <alignment wrapText="1"/>
    </xf>
    <xf numFmtId="4" fontId="41" fillId="0" borderId="19" xfId="0" applyNumberFormat="1" applyFont="1" applyBorder="1" applyAlignment="1" applyProtection="1">
      <alignment horizontal="right" vertical="center"/>
      <protection locked="0"/>
    </xf>
    <xf numFmtId="4" fontId="41" fillId="0" borderId="15" xfId="0" applyNumberFormat="1" applyFont="1" applyBorder="1" applyAlignment="1" applyProtection="1">
      <alignment horizontal="right" vertical="center"/>
      <protection locked="0"/>
    </xf>
    <xf numFmtId="4" fontId="51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41" fillId="0" borderId="53" xfId="0" applyNumberFormat="1" applyFont="1" applyFill="1" applyBorder="1" applyAlignment="1">
      <alignment horizontal="right" vertical="center"/>
    </xf>
    <xf numFmtId="4" fontId="41" fillId="0" borderId="53" xfId="0" applyNumberFormat="1" applyFont="1" applyFill="1" applyBorder="1" applyAlignment="1">
      <alignment horizontal="left" vertical="center" wrapText="1"/>
    </xf>
    <xf numFmtId="4" fontId="41" fillId="0" borderId="46" xfId="0" applyNumberFormat="1" applyFont="1" applyFill="1" applyBorder="1" applyAlignment="1" applyProtection="1">
      <alignment vertical="center"/>
      <protection locked="0"/>
    </xf>
    <xf numFmtId="0" fontId="37" fillId="43" borderId="40" xfId="40" applyFont="1" applyFill="1" applyBorder="1" applyAlignment="1" applyProtection="1">
      <alignment vertical="center" wrapText="1"/>
    </xf>
    <xf numFmtId="4" fontId="37" fillId="43" borderId="40" xfId="40" applyNumberFormat="1" applyFont="1" applyFill="1" applyBorder="1" applyAlignment="1" applyProtection="1">
      <alignment vertical="center"/>
    </xf>
    <xf numFmtId="4" fontId="37" fillId="43" borderId="41" xfId="40" applyNumberFormat="1" applyFont="1" applyFill="1" applyBorder="1" applyAlignment="1" applyProtection="1">
      <alignment vertical="center"/>
    </xf>
    <xf numFmtId="4" fontId="34" fillId="0" borderId="48" xfId="0" applyNumberFormat="1" applyFont="1" applyBorder="1" applyAlignment="1">
      <alignment vertical="center" wrapText="1"/>
    </xf>
    <xf numFmtId="4" fontId="34" fillId="0" borderId="15" xfId="0" applyNumberFormat="1" applyFont="1" applyBorder="1" applyAlignment="1">
      <alignment vertical="center" wrapText="1"/>
    </xf>
    <xf numFmtId="4" fontId="37" fillId="0" borderId="15" xfId="40" applyNumberFormat="1" applyFont="1" applyFill="1" applyBorder="1" applyAlignment="1" applyProtection="1">
      <alignment vertical="center"/>
    </xf>
    <xf numFmtId="4" fontId="37" fillId="0" borderId="16" xfId="40" applyNumberFormat="1" applyFont="1" applyFill="1" applyBorder="1" applyAlignment="1" applyProtection="1">
      <alignment vertical="center"/>
    </xf>
    <xf numFmtId="4" fontId="65" fillId="0" borderId="11" xfId="0" applyNumberFormat="1" applyFont="1" applyBorder="1" applyAlignment="1">
      <alignment horizontal="right"/>
    </xf>
    <xf numFmtId="4" fontId="41" fillId="46" borderId="54" xfId="0" applyNumberFormat="1" applyFont="1" applyFill="1" applyBorder="1" applyAlignment="1" applyProtection="1">
      <alignment horizontal="right" vertical="center" wrapText="1"/>
      <protection locked="0"/>
    </xf>
    <xf numFmtId="4" fontId="49" fillId="46" borderId="74" xfId="0" applyNumberFormat="1" applyFont="1" applyFill="1" applyBorder="1" applyAlignment="1" applyProtection="1">
      <alignment horizontal="right" vertical="center" wrapText="1"/>
    </xf>
    <xf numFmtId="4" fontId="49" fillId="47" borderId="73" xfId="0" applyNumberFormat="1" applyFont="1" applyFill="1" applyBorder="1" applyAlignment="1" applyProtection="1">
      <alignment horizontal="right" vertical="center" wrapText="1"/>
    </xf>
    <xf numFmtId="4" fontId="49" fillId="47" borderId="30" xfId="0" applyNumberFormat="1" applyFont="1" applyFill="1" applyBorder="1" applyAlignment="1" applyProtection="1">
      <alignment horizontal="right" vertical="center" wrapText="1"/>
    </xf>
    <xf numFmtId="4" fontId="49" fillId="0" borderId="0" xfId="0" applyNumberFormat="1" applyFont="1" applyFill="1" applyBorder="1" applyAlignment="1" applyProtection="1">
      <alignment horizontal="justify" vertical="center"/>
      <protection locked="0"/>
    </xf>
    <xf numFmtId="4" fontId="49" fillId="0" borderId="0" xfId="0" applyNumberFormat="1" applyFont="1" applyFill="1" applyBorder="1" applyAlignment="1" applyProtection="1">
      <alignment horizontal="right" vertical="center"/>
    </xf>
    <xf numFmtId="4" fontId="49" fillId="43" borderId="48" xfId="0" applyNumberFormat="1" applyFont="1" applyFill="1" applyBorder="1" applyAlignment="1" applyProtection="1">
      <alignment horizontal="right" vertical="center" wrapText="1"/>
    </xf>
    <xf numFmtId="4" fontId="31" fillId="0" borderId="21" xfId="0" applyNumberFormat="1" applyFont="1" applyFill="1" applyBorder="1" applyAlignment="1">
      <alignment horizontal="right" vertical="center" wrapText="1"/>
    </xf>
    <xf numFmtId="4" fontId="52" fillId="0" borderId="30" xfId="0" applyNumberFormat="1" applyFont="1" applyFill="1" applyBorder="1" applyAlignment="1" applyProtection="1">
      <alignment vertical="center" wrapText="1"/>
      <protection locked="0"/>
    </xf>
    <xf numFmtId="4" fontId="49" fillId="43" borderId="52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0" applyFont="1" applyAlignment="1"/>
    <xf numFmtId="0" fontId="0" fillId="0" borderId="0" xfId="0" applyAlignment="1">
      <alignment vertical="center"/>
    </xf>
    <xf numFmtId="4" fontId="49" fillId="41" borderId="43" xfId="0" applyNumberFormat="1" applyFont="1" applyFill="1" applyBorder="1" applyAlignment="1">
      <alignment vertical="center"/>
    </xf>
    <xf numFmtId="4" fontId="49" fillId="41" borderId="16" xfId="0" applyNumberFormat="1" applyFont="1" applyFill="1" applyBorder="1" applyAlignment="1">
      <alignment vertical="center"/>
    </xf>
    <xf numFmtId="4" fontId="41" fillId="0" borderId="52" xfId="0" applyNumberFormat="1" applyFont="1" applyBorder="1" applyAlignment="1">
      <alignment vertical="center" wrapText="1"/>
    </xf>
    <xf numFmtId="4" fontId="41" fillId="0" borderId="79" xfId="0" applyNumberFormat="1" applyFont="1" applyFill="1" applyBorder="1" applyAlignment="1">
      <alignment vertical="center" wrapText="1"/>
    </xf>
    <xf numFmtId="4" fontId="41" fillId="0" borderId="20" xfId="0" applyNumberFormat="1" applyFont="1" applyFill="1" applyBorder="1" applyAlignment="1">
      <alignment vertical="center" wrapText="1"/>
    </xf>
    <xf numFmtId="4" fontId="41" fillId="0" borderId="35" xfId="0" applyNumberFormat="1" applyFont="1" applyFill="1" applyBorder="1" applyAlignment="1">
      <alignment vertical="center" wrapText="1"/>
    </xf>
    <xf numFmtId="4" fontId="41" fillId="0" borderId="22" xfId="0" applyNumberFormat="1" applyFont="1" applyFill="1" applyBorder="1" applyAlignment="1">
      <alignment vertical="center" wrapText="1"/>
    </xf>
    <xf numFmtId="0" fontId="75" fillId="45" borderId="97" xfId="0" applyFont="1" applyFill="1" applyBorder="1" applyAlignment="1"/>
    <xf numFmtId="0" fontId="75" fillId="45" borderId="113" xfId="0" applyFont="1" applyFill="1" applyBorder="1" applyAlignment="1"/>
    <xf numFmtId="0" fontId="0" fillId="0" borderId="85" xfId="0" applyBorder="1" applyAlignment="1"/>
    <xf numFmtId="4" fontId="40" fillId="0" borderId="118" xfId="0" applyNumberFormat="1" applyFont="1" applyFill="1" applyBorder="1" applyAlignment="1">
      <alignment vertical="center"/>
    </xf>
    <xf numFmtId="4" fontId="40" fillId="0" borderId="113" xfId="0" applyNumberFormat="1" applyFont="1" applyFill="1" applyBorder="1" applyAlignment="1">
      <alignment vertical="center"/>
    </xf>
    <xf numFmtId="4" fontId="50" fillId="0" borderId="51" xfId="0" applyNumberFormat="1" applyFont="1" applyFill="1" applyBorder="1" applyAlignment="1" applyProtection="1">
      <alignment vertical="center" wrapText="1"/>
      <protection locked="0"/>
    </xf>
    <xf numFmtId="4" fontId="50" fillId="0" borderId="22" xfId="0" applyNumberFormat="1" applyFont="1" applyFill="1" applyBorder="1" applyAlignment="1" applyProtection="1">
      <alignment vertical="center" wrapText="1"/>
      <protection locked="0"/>
    </xf>
    <xf numFmtId="4" fontId="49" fillId="0" borderId="51" xfId="0" applyNumberFormat="1" applyFont="1" applyFill="1" applyBorder="1" applyAlignment="1" applyProtection="1">
      <alignment vertical="center" wrapText="1"/>
      <protection locked="0"/>
    </xf>
    <xf numFmtId="4" fontId="49" fillId="0" borderId="22" xfId="0" applyNumberFormat="1" applyFont="1" applyFill="1" applyBorder="1" applyAlignment="1" applyProtection="1">
      <alignment vertical="center" wrapText="1"/>
      <protection locked="0"/>
    </xf>
    <xf numFmtId="4" fontId="37" fillId="0" borderId="63" xfId="0" applyNumberFormat="1" applyFont="1" applyFill="1" applyBorder="1" applyAlignment="1" applyProtection="1">
      <alignment vertical="center" wrapText="1"/>
      <protection locked="0"/>
    </xf>
    <xf numFmtId="4" fontId="37" fillId="0" borderId="14" xfId="0" applyNumberFormat="1" applyFont="1" applyFill="1" applyBorder="1" applyAlignment="1" applyProtection="1">
      <alignment vertical="center" wrapText="1"/>
      <protection locked="0"/>
    </xf>
    <xf numFmtId="4" fontId="37" fillId="0" borderId="13" xfId="0" applyNumberFormat="1" applyFont="1" applyFill="1" applyBorder="1" applyAlignment="1" applyProtection="1">
      <alignment vertical="center" wrapText="1"/>
      <protection locked="0"/>
    </xf>
    <xf numFmtId="4" fontId="52" fillId="0" borderId="51" xfId="0" applyNumberFormat="1" applyFont="1" applyFill="1" applyBorder="1" applyAlignment="1" applyProtection="1">
      <alignment vertical="center"/>
      <protection locked="0"/>
    </xf>
    <xf numFmtId="4" fontId="52" fillId="0" borderId="36" xfId="0" applyNumberFormat="1" applyFont="1" applyFill="1" applyBorder="1" applyAlignment="1" applyProtection="1">
      <alignment vertical="center"/>
      <protection locked="0"/>
    </xf>
    <xf numFmtId="4" fontId="52" fillId="0" borderId="22" xfId="0" applyNumberFormat="1" applyFont="1" applyFill="1" applyBorder="1" applyAlignment="1" applyProtection="1">
      <alignment vertical="center"/>
      <protection locked="0"/>
    </xf>
    <xf numFmtId="4" fontId="49" fillId="0" borderId="51" xfId="0" applyNumberFormat="1" applyFont="1" applyFill="1" applyBorder="1" applyAlignment="1" applyProtection="1">
      <alignment vertical="center"/>
      <protection locked="0"/>
    </xf>
    <xf numFmtId="4" fontId="49" fillId="0" borderId="36" xfId="0" applyNumberFormat="1" applyFont="1" applyFill="1" applyBorder="1" applyAlignment="1" applyProtection="1">
      <alignment vertical="center"/>
      <protection locked="0"/>
    </xf>
    <xf numFmtId="4" fontId="49" fillId="0" borderId="22" xfId="0" applyNumberFormat="1" applyFont="1" applyFill="1" applyBorder="1" applyAlignment="1" applyProtection="1">
      <alignment vertical="center"/>
      <protection locked="0"/>
    </xf>
    <xf numFmtId="4" fontId="52" fillId="0" borderId="50" xfId="0" applyNumberFormat="1" applyFont="1" applyFill="1" applyBorder="1" applyAlignment="1" applyProtection="1">
      <alignment vertical="center"/>
      <protection locked="0"/>
    </xf>
    <xf numFmtId="4" fontId="52" fillId="0" borderId="33" xfId="0" applyNumberFormat="1" applyFont="1" applyFill="1" applyBorder="1" applyAlignment="1" applyProtection="1">
      <alignment vertical="center"/>
      <protection locked="0"/>
    </xf>
    <xf numFmtId="4" fontId="52" fillId="0" borderId="20" xfId="0" applyNumberFormat="1" applyFont="1" applyFill="1" applyBorder="1" applyAlignment="1" applyProtection="1">
      <alignment vertical="center"/>
      <protection locked="0"/>
    </xf>
    <xf numFmtId="0" fontId="0" fillId="0" borderId="0" xfId="0" applyAlignment="1"/>
    <xf numFmtId="4" fontId="49" fillId="0" borderId="50" xfId="0" applyNumberFormat="1" applyFont="1" applyFill="1" applyBorder="1" applyAlignment="1" applyProtection="1">
      <alignment vertical="center" wrapText="1"/>
      <protection locked="0"/>
    </xf>
    <xf numFmtId="4" fontId="49" fillId="0" borderId="20" xfId="0" applyNumberFormat="1" applyFont="1" applyFill="1" applyBorder="1" applyAlignment="1" applyProtection="1">
      <alignment vertical="center" wrapText="1"/>
      <protection locked="0"/>
    </xf>
    <xf numFmtId="4" fontId="37" fillId="0" borderId="52" xfId="0" applyNumberFormat="1" applyFont="1" applyFill="1" applyBorder="1" applyAlignment="1" applyProtection="1">
      <alignment vertical="center" wrapText="1"/>
      <protection locked="0"/>
    </xf>
    <xf numFmtId="4" fontId="37" fillId="0" borderId="63" xfId="0" applyNumberFormat="1" applyFont="1" applyFill="1" applyBorder="1" applyAlignment="1" applyProtection="1">
      <alignment vertical="center"/>
      <protection locked="0"/>
    </xf>
    <xf numFmtId="4" fontId="37" fillId="0" borderId="14" xfId="0" applyNumberFormat="1" applyFont="1" applyFill="1" applyBorder="1" applyAlignment="1" applyProtection="1">
      <alignment vertical="center"/>
      <protection locked="0"/>
    </xf>
    <xf numFmtId="4" fontId="37" fillId="0" borderId="13" xfId="0" applyNumberFormat="1" applyFont="1" applyFill="1" applyBorder="1" applyAlignment="1" applyProtection="1">
      <alignment vertical="center"/>
      <protection locked="0"/>
    </xf>
    <xf numFmtId="4" fontId="37" fillId="0" borderId="52" xfId="0" applyNumberFormat="1" applyFont="1" applyFill="1" applyBorder="1" applyAlignment="1" applyProtection="1">
      <alignment vertical="center"/>
      <protection locked="0"/>
    </xf>
    <xf numFmtId="4" fontId="37" fillId="0" borderId="31" xfId="0" applyNumberFormat="1" applyFont="1" applyFill="1" applyBorder="1" applyAlignment="1" applyProtection="1">
      <alignment vertical="center"/>
      <protection locked="0"/>
    </xf>
    <xf numFmtId="4" fontId="37" fillId="0" borderId="16" xfId="0" applyNumberFormat="1" applyFont="1" applyFill="1" applyBorder="1" applyAlignment="1" applyProtection="1">
      <alignment vertical="center"/>
      <protection locked="0"/>
    </xf>
    <xf numFmtId="4" fontId="57" fillId="43" borderId="52" xfId="0" applyNumberFormat="1" applyFont="1" applyFill="1" applyBorder="1" applyAlignment="1" applyProtection="1">
      <alignment vertical="center"/>
      <protection locked="0"/>
    </xf>
    <xf numFmtId="4" fontId="57" fillId="43" borderId="31" xfId="0" applyNumberFormat="1" applyFont="1" applyFill="1" applyBorder="1" applyAlignment="1" applyProtection="1">
      <alignment vertical="center"/>
      <protection locked="0"/>
    </xf>
    <xf numFmtId="4" fontId="57" fillId="43" borderId="16" xfId="0" applyNumberFormat="1" applyFont="1" applyFill="1" applyBorder="1" applyAlignment="1" applyProtection="1">
      <alignment vertical="center"/>
      <protection locked="0"/>
    </xf>
    <xf numFmtId="4" fontId="46" fillId="0" borderId="51" xfId="0" applyNumberFormat="1" applyFont="1" applyFill="1" applyBorder="1" applyAlignment="1" applyProtection="1">
      <alignment vertical="center"/>
      <protection locked="0"/>
    </xf>
    <xf numFmtId="4" fontId="46" fillId="0" borderId="36" xfId="0" applyNumberFormat="1" applyFont="1" applyFill="1" applyBorder="1" applyAlignment="1" applyProtection="1">
      <alignment vertical="center"/>
      <protection locked="0"/>
    </xf>
    <xf numFmtId="4" fontId="46" fillId="0" borderId="22" xfId="0" applyNumberFormat="1" applyFont="1" applyFill="1" applyBorder="1" applyAlignment="1" applyProtection="1">
      <alignment vertical="center"/>
      <protection locked="0"/>
    </xf>
    <xf numFmtId="4" fontId="56" fillId="0" borderId="51" xfId="0" applyNumberFormat="1" applyFont="1" applyFill="1" applyBorder="1" applyAlignment="1" applyProtection="1">
      <alignment vertical="center"/>
      <protection locked="0"/>
    </xf>
    <xf numFmtId="4" fontId="56" fillId="0" borderId="36" xfId="0" applyNumberFormat="1" applyFont="1" applyFill="1" applyBorder="1" applyAlignment="1" applyProtection="1">
      <alignment vertical="center"/>
      <protection locked="0"/>
    </xf>
    <xf numFmtId="4" fontId="56" fillId="0" borderId="22" xfId="0" applyNumberFormat="1" applyFont="1" applyFill="1" applyBorder="1" applyAlignment="1" applyProtection="1">
      <alignment vertical="center"/>
      <protection locked="0"/>
    </xf>
    <xf numFmtId="4" fontId="58" fillId="0" borderId="52" xfId="0" applyNumberFormat="1" applyFont="1" applyFill="1" applyBorder="1" applyAlignment="1" applyProtection="1">
      <alignment vertical="center" wrapText="1"/>
      <protection locked="0"/>
    </xf>
    <xf numFmtId="4" fontId="58" fillId="0" borderId="31" xfId="0" applyNumberFormat="1" applyFont="1" applyFill="1" applyBorder="1" applyAlignment="1" applyProtection="1">
      <alignment vertical="center" wrapText="1"/>
      <protection locked="0"/>
    </xf>
    <xf numFmtId="4" fontId="58" fillId="0" borderId="16" xfId="0" applyNumberFormat="1" applyFont="1" applyFill="1" applyBorder="1" applyAlignment="1" applyProtection="1">
      <alignment vertical="center" wrapText="1"/>
      <protection locked="0"/>
    </xf>
    <xf numFmtId="4" fontId="46" fillId="0" borderId="50" xfId="0" applyNumberFormat="1" applyFont="1" applyFill="1" applyBorder="1" applyAlignment="1" applyProtection="1">
      <alignment vertical="center"/>
      <protection locked="0"/>
    </xf>
    <xf numFmtId="4" fontId="46" fillId="0" borderId="33" xfId="0" applyNumberFormat="1" applyFont="1" applyFill="1" applyBorder="1" applyAlignment="1" applyProtection="1">
      <alignment vertical="center"/>
      <protection locked="0"/>
    </xf>
    <xf numFmtId="4" fontId="46" fillId="0" borderId="20" xfId="0" applyNumberFormat="1" applyFont="1" applyFill="1" applyBorder="1" applyAlignment="1" applyProtection="1">
      <alignment vertical="center"/>
      <protection locked="0"/>
    </xf>
    <xf numFmtId="0" fontId="72" fillId="0" borderId="0" xfId="0" applyFont="1" applyBorder="1" applyAlignment="1">
      <alignment wrapText="1"/>
    </xf>
    <xf numFmtId="0" fontId="72" fillId="0" borderId="14" xfId="0" applyFont="1" applyBorder="1" applyAlignment="1">
      <alignment wrapText="1"/>
    </xf>
    <xf numFmtId="4" fontId="49" fillId="43" borderId="48" xfId="0" applyNumberFormat="1" applyFont="1" applyFill="1" applyBorder="1" applyAlignment="1" applyProtection="1">
      <alignment horizontal="center" vertical="center" wrapText="1"/>
      <protection locked="0"/>
    </xf>
    <xf numFmtId="4" fontId="49" fillId="43" borderId="59" xfId="0" applyNumberFormat="1" applyFont="1" applyFill="1" applyBorder="1" applyAlignment="1" applyProtection="1">
      <alignment horizontal="center" vertical="center" wrapText="1"/>
      <protection locked="0"/>
    </xf>
    <xf numFmtId="4" fontId="37" fillId="0" borderId="50" xfId="0" applyNumberFormat="1" applyFont="1" applyFill="1" applyBorder="1" applyAlignment="1" applyProtection="1">
      <alignment vertical="center" wrapText="1"/>
      <protection locked="0"/>
    </xf>
    <xf numFmtId="4" fontId="37" fillId="0" borderId="51" xfId="0" applyNumberFormat="1" applyFont="1" applyFill="1" applyBorder="1" applyAlignment="1" applyProtection="1">
      <alignment vertical="center" wrapText="1"/>
      <protection locked="0"/>
    </xf>
    <xf numFmtId="4" fontId="49" fillId="43" borderId="52" xfId="0" applyNumberFormat="1" applyFont="1" applyFill="1" applyBorder="1" applyAlignment="1" applyProtection="1">
      <alignment vertical="center" wrapText="1"/>
      <protection locked="0"/>
    </xf>
    <xf numFmtId="4" fontId="49" fillId="0" borderId="65" xfId="0" applyNumberFormat="1" applyFont="1" applyFill="1" applyBorder="1" applyAlignment="1" applyProtection="1">
      <alignment vertical="center" wrapText="1"/>
      <protection locked="0"/>
    </xf>
    <xf numFmtId="4" fontId="49" fillId="46" borderId="50" xfId="0" applyNumberFormat="1" applyFont="1" applyFill="1" applyBorder="1" applyAlignment="1" applyProtection="1">
      <alignment vertical="center" wrapText="1"/>
      <protection locked="0"/>
    </xf>
    <xf numFmtId="4" fontId="41" fillId="0" borderId="51" xfId="0" applyNumberFormat="1" applyFont="1" applyBorder="1" applyAlignment="1" applyProtection="1">
      <alignment vertical="center" wrapText="1"/>
      <protection locked="0"/>
    </xf>
    <xf numFmtId="4" fontId="41" fillId="0" borderId="22" xfId="0" applyNumberFormat="1" applyFont="1" applyBorder="1" applyAlignment="1" applyProtection="1">
      <alignment vertical="center" wrapText="1"/>
      <protection locked="0"/>
    </xf>
    <xf numFmtId="4" fontId="41" fillId="0" borderId="65" xfId="0" applyNumberFormat="1" applyFont="1" applyBorder="1" applyAlignment="1" applyProtection="1">
      <alignment vertical="center" wrapText="1"/>
      <protection locked="0"/>
    </xf>
    <xf numFmtId="4" fontId="41" fillId="0" borderId="26" xfId="0" applyNumberFormat="1" applyFont="1" applyBorder="1" applyAlignment="1" applyProtection="1">
      <alignment vertical="center" wrapText="1"/>
      <protection locked="0"/>
    </xf>
    <xf numFmtId="4" fontId="49" fillId="0" borderId="52" xfId="0" applyNumberFormat="1" applyFont="1" applyFill="1" applyBorder="1" applyAlignment="1" applyProtection="1">
      <alignment vertical="center" wrapText="1"/>
      <protection locked="0"/>
    </xf>
    <xf numFmtId="4" fontId="33" fillId="0" borderId="0" xfId="0" applyNumberFormat="1" applyFont="1" applyAlignment="1">
      <alignment vertical="center"/>
    </xf>
    <xf numFmtId="4" fontId="49" fillId="0" borderId="50" xfId="0" applyNumberFormat="1" applyFont="1" applyFill="1" applyBorder="1" applyAlignment="1" applyProtection="1">
      <alignment vertical="center"/>
      <protection locked="0"/>
    </xf>
    <xf numFmtId="4" fontId="49" fillId="0" borderId="20" xfId="0" applyNumberFormat="1" applyFont="1" applyFill="1" applyBorder="1" applyAlignment="1" applyProtection="1">
      <alignment vertical="center"/>
      <protection locked="0"/>
    </xf>
    <xf numFmtId="4" fontId="50" fillId="0" borderId="51" xfId="0" applyNumberFormat="1" applyFont="1" applyFill="1" applyBorder="1" applyAlignment="1" applyProtection="1">
      <alignment vertical="center"/>
      <protection locked="0"/>
    </xf>
    <xf numFmtId="4" fontId="50" fillId="0" borderId="22" xfId="0" applyNumberFormat="1" applyFont="1" applyFill="1" applyBorder="1" applyAlignment="1" applyProtection="1">
      <alignment vertical="center"/>
      <protection locked="0"/>
    </xf>
    <xf numFmtId="0" fontId="0" fillId="0" borderId="16" xfId="0" applyBorder="1" applyAlignment="1">
      <alignment vertical="center" wrapText="1"/>
    </xf>
    <xf numFmtId="0" fontId="62" fillId="44" borderId="102" xfId="0" applyFont="1" applyFill="1" applyBorder="1" applyAlignment="1">
      <alignment wrapText="1"/>
    </xf>
    <xf numFmtId="0" fontId="62" fillId="44" borderId="103" xfId="0" applyFont="1" applyFill="1" applyBorder="1" applyAlignment="1">
      <alignment wrapText="1"/>
    </xf>
    <xf numFmtId="0" fontId="65" fillId="0" borderId="104" xfId="0" applyFont="1" applyBorder="1" applyAlignment="1">
      <alignment wrapText="1"/>
    </xf>
    <xf numFmtId="0" fontId="65" fillId="0" borderId="105" xfId="0" applyFont="1" applyBorder="1" applyAlignment="1">
      <alignment wrapText="1"/>
    </xf>
    <xf numFmtId="4" fontId="49" fillId="47" borderId="52" xfId="0" applyNumberFormat="1" applyFont="1" applyFill="1" applyBorder="1" applyAlignment="1" applyProtection="1">
      <alignment vertical="center" wrapText="1"/>
      <protection locked="0"/>
    </xf>
    <xf numFmtId="4" fontId="52" fillId="0" borderId="65" xfId="0" applyNumberFormat="1" applyFont="1" applyFill="1" applyBorder="1" applyAlignment="1" applyProtection="1">
      <alignment vertical="center"/>
      <protection locked="0"/>
    </xf>
    <xf numFmtId="4" fontId="52" fillId="0" borderId="64" xfId="0" applyNumberFormat="1" applyFont="1" applyFill="1" applyBorder="1" applyAlignment="1" applyProtection="1">
      <alignment vertical="center"/>
      <protection locked="0"/>
    </xf>
    <xf numFmtId="4" fontId="52" fillId="0" borderId="26" xfId="0" applyNumberFormat="1" applyFont="1" applyFill="1" applyBorder="1" applyAlignment="1" applyProtection="1">
      <alignment vertical="center"/>
      <protection locked="0"/>
    </xf>
    <xf numFmtId="4" fontId="52" fillId="0" borderId="27" xfId="0" applyNumberFormat="1" applyFont="1" applyFill="1" applyBorder="1" applyAlignment="1" applyProtection="1">
      <alignment vertical="center"/>
      <protection locked="0"/>
    </xf>
    <xf numFmtId="4" fontId="52" fillId="0" borderId="0" xfId="0" applyNumberFormat="1" applyFont="1" applyFill="1" applyBorder="1" applyAlignment="1" applyProtection="1">
      <alignment vertical="center"/>
      <protection locked="0"/>
    </xf>
    <xf numFmtId="4" fontId="52" fillId="0" borderId="18" xfId="0" applyNumberFormat="1" applyFont="1" applyFill="1" applyBorder="1" applyAlignment="1" applyProtection="1">
      <alignment vertical="center"/>
      <protection locked="0"/>
    </xf>
    <xf numFmtId="4" fontId="50" fillId="0" borderId="65" xfId="0" applyNumberFormat="1" applyFont="1" applyFill="1" applyBorder="1" applyAlignment="1" applyProtection="1">
      <alignment vertical="center" wrapText="1"/>
      <protection locked="0"/>
    </xf>
    <xf numFmtId="4" fontId="50" fillId="0" borderId="26" xfId="0" applyNumberFormat="1" applyFont="1" applyFill="1" applyBorder="1" applyAlignment="1" applyProtection="1">
      <alignment vertical="center" wrapText="1"/>
      <protection locked="0"/>
    </xf>
    <xf numFmtId="4" fontId="31" fillId="0" borderId="50" xfId="0" applyNumberFormat="1" applyFont="1" applyFill="1" applyBorder="1" applyAlignment="1" applyProtection="1">
      <alignment vertical="center"/>
      <protection locked="0"/>
    </xf>
    <xf numFmtId="4" fontId="31" fillId="0" borderId="33" xfId="0" applyNumberFormat="1" applyFont="1" applyFill="1" applyBorder="1" applyAlignment="1" applyProtection="1">
      <alignment vertical="center"/>
      <protection locked="0"/>
    </xf>
    <xf numFmtId="4" fontId="31" fillId="0" borderId="20" xfId="0" applyNumberFormat="1" applyFont="1" applyFill="1" applyBorder="1" applyAlignment="1" applyProtection="1">
      <alignment vertical="center"/>
      <protection locked="0"/>
    </xf>
    <xf numFmtId="4" fontId="59" fillId="0" borderId="50" xfId="0" applyNumberFormat="1" applyFont="1" applyFill="1" applyBorder="1" applyAlignment="1" applyProtection="1">
      <alignment vertical="center" wrapText="1"/>
      <protection locked="0"/>
    </xf>
    <xf numFmtId="4" fontId="59" fillId="0" borderId="33" xfId="0" applyNumberFormat="1" applyFont="1" applyFill="1" applyBorder="1" applyAlignment="1" applyProtection="1">
      <alignment vertical="center" wrapText="1"/>
      <protection locked="0"/>
    </xf>
    <xf numFmtId="4" fontId="59" fillId="0" borderId="20" xfId="0" applyNumberFormat="1" applyFont="1" applyFill="1" applyBorder="1" applyAlignment="1" applyProtection="1">
      <alignment vertical="center" wrapText="1"/>
      <protection locked="0"/>
    </xf>
    <xf numFmtId="4" fontId="59" fillId="0" borderId="51" xfId="0" applyNumberFormat="1" applyFont="1" applyFill="1" applyBorder="1" applyAlignment="1" applyProtection="1">
      <alignment vertical="center" wrapText="1"/>
      <protection locked="0"/>
    </xf>
    <xf numFmtId="4" fontId="59" fillId="0" borderId="36" xfId="0" applyNumberFormat="1" applyFont="1" applyFill="1" applyBorder="1" applyAlignment="1" applyProtection="1">
      <alignment vertical="center" wrapText="1"/>
      <protection locked="0"/>
    </xf>
    <xf numFmtId="4" fontId="59" fillId="0" borderId="22" xfId="0" applyNumberFormat="1" applyFont="1" applyFill="1" applyBorder="1" applyAlignment="1" applyProtection="1">
      <alignment vertical="center" wrapText="1"/>
      <protection locked="0"/>
    </xf>
    <xf numFmtId="4" fontId="58" fillId="0" borderId="52" xfId="0" applyNumberFormat="1" applyFont="1" applyFill="1" applyBorder="1" applyAlignment="1" applyProtection="1">
      <alignment vertical="center"/>
      <protection locked="0"/>
    </xf>
    <xf numFmtId="4" fontId="58" fillId="0" borderId="31" xfId="0" applyNumberFormat="1" applyFont="1" applyFill="1" applyBorder="1" applyAlignment="1" applyProtection="1">
      <alignment vertical="center"/>
      <protection locked="0"/>
    </xf>
    <xf numFmtId="4" fontId="58" fillId="0" borderId="16" xfId="0" applyNumberFormat="1" applyFont="1" applyFill="1" applyBorder="1" applyAlignment="1" applyProtection="1">
      <alignment vertical="center"/>
      <protection locked="0"/>
    </xf>
    <xf numFmtId="4" fontId="59" fillId="0" borderId="27" xfId="0" applyNumberFormat="1" applyFont="1" applyFill="1" applyBorder="1" applyAlignment="1" applyProtection="1">
      <alignment vertical="center" wrapText="1"/>
      <protection locked="0"/>
    </xf>
    <xf numFmtId="4" fontId="59" fillId="0" borderId="0" xfId="0" applyNumberFormat="1" applyFont="1" applyFill="1" applyBorder="1" applyAlignment="1" applyProtection="1">
      <alignment vertical="center" wrapText="1"/>
      <protection locked="0"/>
    </xf>
    <xf numFmtId="4" fontId="59" fillId="0" borderId="18" xfId="0" applyNumberFormat="1" applyFont="1" applyFill="1" applyBorder="1" applyAlignment="1" applyProtection="1">
      <alignment vertical="center" wrapText="1"/>
      <protection locked="0"/>
    </xf>
    <xf numFmtId="4" fontId="54" fillId="0" borderId="65" xfId="0" applyNumberFormat="1" applyFont="1" applyFill="1" applyBorder="1" applyAlignment="1" applyProtection="1">
      <alignment vertical="center"/>
      <protection locked="0"/>
    </xf>
    <xf numFmtId="4" fontId="54" fillId="0" borderId="64" xfId="0" applyNumberFormat="1" applyFont="1" applyFill="1" applyBorder="1" applyAlignment="1" applyProtection="1">
      <alignment vertical="center"/>
      <protection locked="0"/>
    </xf>
    <xf numFmtId="4" fontId="54" fillId="0" borderId="26" xfId="0" applyNumberFormat="1" applyFont="1" applyFill="1" applyBorder="1" applyAlignment="1" applyProtection="1">
      <alignment vertical="center"/>
      <protection locked="0"/>
    </xf>
    <xf numFmtId="0" fontId="0" fillId="0" borderId="0" xfId="0" applyAlignment="1">
      <alignment wrapText="1"/>
    </xf>
    <xf numFmtId="4" fontId="37" fillId="43" borderId="52" xfId="0" applyNumberFormat="1" applyFont="1" applyFill="1" applyBorder="1" applyAlignment="1" applyProtection="1">
      <alignment vertical="center" wrapText="1"/>
      <protection locked="0"/>
    </xf>
    <xf numFmtId="0" fontId="2" fillId="0" borderId="0" xfId="42" applyFont="1" applyAlignment="1">
      <alignment horizontal="left" vertical="top"/>
    </xf>
    <xf numFmtId="4" fontId="37" fillId="43" borderId="31" xfId="0" applyNumberFormat="1" applyFont="1" applyFill="1" applyBorder="1" applyAlignment="1" applyProtection="1">
      <alignment vertical="center" wrapText="1"/>
      <protection locked="0"/>
    </xf>
    <xf numFmtId="4" fontId="2" fillId="43" borderId="7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7" xfId="0" applyBorder="1" applyAlignment="1">
      <alignment vertical="center" wrapText="1"/>
    </xf>
    <xf numFmtId="0" fontId="64" fillId="0" borderId="0" xfId="0" applyFont="1" applyAlignment="1">
      <alignment wrapText="1"/>
    </xf>
    <xf numFmtId="4" fontId="42" fillId="0" borderId="0" xfId="0" applyNumberFormat="1" applyFont="1" applyAlignment="1">
      <alignment vertical="center"/>
    </xf>
    <xf numFmtId="4" fontId="42" fillId="0" borderId="0" xfId="0" applyNumberFormat="1" applyFont="1" applyAlignment="1" applyProtection="1">
      <alignment vertical="center"/>
      <protection locked="0"/>
    </xf>
    <xf numFmtId="4" fontId="47" fillId="43" borderId="32" xfId="0" applyNumberFormat="1" applyFont="1" applyFill="1" applyBorder="1" applyAlignment="1" applyProtection="1">
      <alignment vertical="center"/>
      <protection locked="0"/>
    </xf>
    <xf numFmtId="4" fontId="47" fillId="43" borderId="60" xfId="0" applyNumberFormat="1" applyFont="1" applyFill="1" applyBorder="1" applyAlignment="1" applyProtection="1">
      <alignment vertical="center"/>
      <protection locked="0"/>
    </xf>
    <xf numFmtId="0" fontId="64" fillId="43" borderId="63" xfId="0" applyFont="1" applyFill="1" applyBorder="1" applyAlignment="1">
      <alignment vertical="center"/>
    </xf>
    <xf numFmtId="0" fontId="64" fillId="43" borderId="13" xfId="0" applyFont="1" applyFill="1" applyBorder="1" applyAlignment="1">
      <alignment vertical="center"/>
    </xf>
    <xf numFmtId="4" fontId="32" fillId="41" borderId="48" xfId="0" applyNumberFormat="1" applyFont="1" applyFill="1" applyBorder="1" applyAlignment="1" applyProtection="1">
      <alignment vertical="center"/>
      <protection locked="0"/>
    </xf>
    <xf numFmtId="0" fontId="0" fillId="43" borderId="59" xfId="0" applyFill="1" applyBorder="1" applyAlignment="1">
      <alignment vertical="center"/>
    </xf>
    <xf numFmtId="4" fontId="32" fillId="41" borderId="59" xfId="0" applyNumberFormat="1" applyFont="1" applyFill="1" applyBorder="1" applyAlignment="1" applyProtection="1">
      <alignment vertical="center"/>
      <protection locked="0"/>
    </xf>
    <xf numFmtId="4" fontId="49" fillId="41" borderId="52" xfId="0" applyNumberFormat="1" applyFont="1" applyFill="1" applyBorder="1" applyAlignment="1">
      <alignment vertical="center" wrapText="1"/>
    </xf>
    <xf numFmtId="4" fontId="49" fillId="41" borderId="16" xfId="0" applyNumberFormat="1" applyFont="1" applyFill="1" applyBorder="1" applyAlignment="1">
      <alignment vertical="center" wrapText="1"/>
    </xf>
    <xf numFmtId="4" fontId="41" fillId="0" borderId="52" xfId="0" applyNumberFormat="1" applyFont="1" applyBorder="1" applyAlignment="1">
      <alignment vertical="center"/>
    </xf>
    <xf numFmtId="4" fontId="41" fillId="0" borderId="16" xfId="0" applyNumberFormat="1" applyFont="1" applyBorder="1" applyAlignment="1">
      <alignment vertical="center"/>
    </xf>
    <xf numFmtId="14" fontId="64" fillId="0" borderId="0" xfId="0" applyNumberFormat="1" applyFont="1" applyBorder="1" applyAlignment="1"/>
    <xf numFmtId="0" fontId="64" fillId="0" borderId="0" xfId="0" applyFont="1" applyBorder="1" applyAlignment="1"/>
    <xf numFmtId="4" fontId="41" fillId="0" borderId="35" xfId="0" applyNumberFormat="1" applyFont="1" applyFill="1" applyBorder="1" applyAlignment="1">
      <alignment vertical="center"/>
    </xf>
    <xf numFmtId="4" fontId="41" fillId="0" borderId="22" xfId="0" applyNumberFormat="1" applyFont="1" applyFill="1" applyBorder="1" applyAlignment="1">
      <alignment vertical="center"/>
    </xf>
    <xf numFmtId="4" fontId="41" fillId="0" borderId="80" xfId="0" applyNumberFormat="1" applyFont="1" applyFill="1" applyBorder="1" applyAlignment="1">
      <alignment vertical="center" wrapText="1"/>
    </xf>
    <xf numFmtId="4" fontId="41" fillId="0" borderId="26" xfId="0" applyNumberFormat="1" applyFont="1" applyFill="1" applyBorder="1" applyAlignment="1">
      <alignment vertical="center" wrapText="1"/>
    </xf>
    <xf numFmtId="4" fontId="49" fillId="41" borderId="31" xfId="0" applyNumberFormat="1" applyFont="1" applyFill="1" applyBorder="1" applyAlignment="1" applyProtection="1">
      <alignment vertical="center"/>
      <protection locked="0"/>
    </xf>
    <xf numFmtId="4" fontId="49" fillId="43" borderId="16" xfId="0" applyNumberFormat="1" applyFont="1" applyFill="1" applyBorder="1" applyAlignment="1" applyProtection="1">
      <alignment vertical="center"/>
      <protection locked="0"/>
    </xf>
    <xf numFmtId="4" fontId="44" fillId="0" borderId="0" xfId="0" applyNumberFormat="1" applyFont="1" applyFill="1" applyAlignment="1" applyProtection="1">
      <alignment vertical="center" wrapText="1"/>
      <protection locked="0"/>
    </xf>
    <xf numFmtId="4" fontId="50" fillId="0" borderId="36" xfId="0" applyNumberFormat="1" applyFont="1" applyFill="1" applyBorder="1" applyAlignment="1" applyProtection="1">
      <alignment vertical="center"/>
      <protection locked="0"/>
    </xf>
    <xf numFmtId="4" fontId="37" fillId="43" borderId="52" xfId="0" applyNumberFormat="1" applyFont="1" applyFill="1" applyBorder="1" applyAlignment="1" applyProtection="1">
      <alignment vertical="center"/>
      <protection locked="0"/>
    </xf>
    <xf numFmtId="4" fontId="37" fillId="43" borderId="31" xfId="0" applyNumberFormat="1" applyFont="1" applyFill="1" applyBorder="1" applyAlignment="1" applyProtection="1">
      <alignment vertical="center"/>
      <protection locked="0"/>
    </xf>
    <xf numFmtId="4" fontId="37" fillId="43" borderId="16" xfId="0" applyNumberFormat="1" applyFont="1" applyFill="1" applyBorder="1" applyAlignment="1" applyProtection="1">
      <alignment vertical="center"/>
      <protection locked="0"/>
    </xf>
    <xf numFmtId="0" fontId="66" fillId="0" borderId="0" xfId="0" applyFont="1" applyAlignment="1"/>
    <xf numFmtId="4" fontId="49" fillId="0" borderId="33" xfId="0" applyNumberFormat="1" applyFont="1" applyFill="1" applyBorder="1" applyAlignment="1" applyProtection="1">
      <alignment vertical="center"/>
      <protection locked="0"/>
    </xf>
    <xf numFmtId="4" fontId="49" fillId="43" borderId="31" xfId="0" applyNumberFormat="1" applyFont="1" applyFill="1" applyBorder="1" applyAlignment="1" applyProtection="1">
      <alignment vertical="center"/>
      <protection locked="0"/>
    </xf>
    <xf numFmtId="4" fontId="49" fillId="43" borderId="16" xfId="0" applyNumberFormat="1" applyFont="1" applyFill="1" applyBorder="1" applyAlignment="1" applyProtection="1">
      <alignment vertical="center" wrapText="1"/>
      <protection locked="0"/>
    </xf>
    <xf numFmtId="4" fontId="37" fillId="0" borderId="52" xfId="0" applyNumberFormat="1" applyFont="1" applyBorder="1" applyAlignment="1" applyProtection="1">
      <alignment vertical="center"/>
      <protection locked="0"/>
    </xf>
    <xf numFmtId="4" fontId="37" fillId="0" borderId="31" xfId="0" applyNumberFormat="1" applyFont="1" applyBorder="1" applyAlignment="1" applyProtection="1">
      <alignment vertical="center"/>
      <protection locked="0"/>
    </xf>
    <xf numFmtId="4" fontId="37" fillId="0" borderId="16" xfId="0" applyNumberFormat="1" applyFont="1" applyBorder="1" applyAlignment="1" applyProtection="1">
      <alignment vertical="center"/>
      <protection locked="0"/>
    </xf>
    <xf numFmtId="4" fontId="49" fillId="42" borderId="52" xfId="0" applyNumberFormat="1" applyFont="1" applyFill="1" applyBorder="1" applyAlignment="1" applyProtection="1">
      <alignment vertical="center"/>
      <protection locked="0"/>
    </xf>
    <xf numFmtId="4" fontId="49" fillId="42" borderId="31" xfId="0" applyNumberFormat="1" applyFont="1" applyFill="1" applyBorder="1" applyAlignment="1" applyProtection="1">
      <alignment vertical="center"/>
      <protection locked="0"/>
    </xf>
    <xf numFmtId="4" fontId="49" fillId="42" borderId="16" xfId="0" applyNumberFormat="1" applyFont="1" applyFill="1" applyBorder="1" applyAlignment="1" applyProtection="1">
      <alignment vertical="center"/>
      <protection locked="0"/>
    </xf>
    <xf numFmtId="4" fontId="50" fillId="0" borderId="51" xfId="0" applyNumberFormat="1" applyFont="1" applyFill="1" applyBorder="1" applyAlignment="1">
      <alignment vertical="center"/>
    </xf>
    <xf numFmtId="4" fontId="50" fillId="0" borderId="36" xfId="0" applyNumberFormat="1" applyFont="1" applyFill="1" applyBorder="1" applyAlignment="1">
      <alignment vertical="center"/>
    </xf>
    <xf numFmtId="4" fontId="50" fillId="0" borderId="22" xfId="0" applyNumberFormat="1" applyFont="1" applyFill="1" applyBorder="1" applyAlignment="1">
      <alignment vertical="center"/>
    </xf>
    <xf numFmtId="4" fontId="50" fillId="0" borderId="65" xfId="0" applyNumberFormat="1" applyFont="1" applyFill="1" applyBorder="1" applyAlignment="1" applyProtection="1">
      <alignment vertical="center"/>
      <protection locked="0"/>
    </xf>
    <xf numFmtId="4" fontId="50" fillId="0" borderId="64" xfId="0" applyNumberFormat="1" applyFont="1" applyFill="1" applyBorder="1" applyAlignment="1" applyProtection="1">
      <alignment vertical="center"/>
      <protection locked="0"/>
    </xf>
    <xf numFmtId="4" fontId="50" fillId="0" borderId="26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Fill="1" applyBorder="1" applyAlignment="1" applyProtection="1">
      <alignment vertical="center"/>
      <protection locked="0"/>
    </xf>
    <xf numFmtId="4" fontId="41" fillId="0" borderId="50" xfId="0" applyNumberFormat="1" applyFont="1" applyBorder="1" applyAlignment="1" applyProtection="1">
      <alignment vertical="center"/>
      <protection locked="0"/>
    </xf>
    <xf numFmtId="4" fontId="41" fillId="0" borderId="51" xfId="0" applyNumberFormat="1" applyFont="1" applyBorder="1" applyAlignment="1" applyProtection="1">
      <alignment vertical="center"/>
      <protection locked="0"/>
    </xf>
    <xf numFmtId="4" fontId="41" fillId="0" borderId="51" xfId="0" applyNumberFormat="1" applyFont="1" applyFill="1" applyBorder="1" applyAlignment="1" applyProtection="1">
      <alignment vertical="center" wrapText="1"/>
      <protection locked="0"/>
    </xf>
    <xf numFmtId="4" fontId="41" fillId="0" borderId="22" xfId="0" applyNumberFormat="1" applyFont="1" applyFill="1" applyBorder="1" applyAlignment="1" applyProtection="1">
      <alignment vertical="center" wrapText="1"/>
      <protection locked="0"/>
    </xf>
    <xf numFmtId="4" fontId="41" fillId="0" borderId="65" xfId="0" applyNumberFormat="1" applyFont="1" applyFill="1" applyBorder="1" applyAlignment="1" applyProtection="1">
      <alignment vertical="center"/>
      <protection locked="0"/>
    </xf>
    <xf numFmtId="4" fontId="41" fillId="0" borderId="26" xfId="0" applyNumberFormat="1" applyFont="1" applyFill="1" applyBorder="1" applyAlignment="1" applyProtection="1">
      <alignment vertical="center"/>
      <protection locked="0"/>
    </xf>
    <xf numFmtId="4" fontId="41" fillId="0" borderId="65" xfId="0" applyNumberFormat="1" applyFont="1" applyFill="1" applyBorder="1" applyAlignment="1" applyProtection="1">
      <alignment vertical="center" wrapText="1"/>
      <protection locked="0"/>
    </xf>
    <xf numFmtId="4" fontId="41" fillId="0" borderId="26" xfId="0" applyNumberFormat="1" applyFont="1" applyFill="1" applyBorder="1" applyAlignment="1" applyProtection="1">
      <alignment vertical="center" wrapText="1"/>
      <protection locked="0"/>
    </xf>
    <xf numFmtId="4" fontId="54" fillId="0" borderId="51" xfId="0" applyNumberFormat="1" applyFont="1" applyFill="1" applyBorder="1" applyAlignment="1" applyProtection="1">
      <alignment vertical="center"/>
      <protection locked="0"/>
    </xf>
    <xf numFmtId="4" fontId="54" fillId="0" borderId="36" xfId="0" applyNumberFormat="1" applyFont="1" applyFill="1" applyBorder="1" applyAlignment="1" applyProtection="1">
      <alignment vertical="center"/>
      <protection locked="0"/>
    </xf>
    <xf numFmtId="4" fontId="54" fillId="0" borderId="22" xfId="0" applyNumberFormat="1" applyFont="1" applyFill="1" applyBorder="1" applyAlignment="1" applyProtection="1">
      <alignment vertical="center"/>
      <protection locked="0"/>
    </xf>
    <xf numFmtId="4" fontId="54" fillId="0" borderId="65" xfId="0" applyNumberFormat="1" applyFont="1" applyFill="1" applyBorder="1" applyAlignment="1" applyProtection="1">
      <alignment vertical="center" wrapText="1"/>
      <protection locked="0"/>
    </xf>
    <xf numFmtId="4" fontId="54" fillId="0" borderId="64" xfId="0" applyNumberFormat="1" applyFont="1" applyFill="1" applyBorder="1" applyAlignment="1" applyProtection="1">
      <alignment vertical="center" wrapText="1"/>
      <protection locked="0"/>
    </xf>
    <xf numFmtId="4" fontId="54" fillId="0" borderId="26" xfId="0" applyNumberFormat="1" applyFont="1" applyFill="1" applyBorder="1" applyAlignment="1" applyProtection="1">
      <alignment vertical="center" wrapText="1"/>
      <protection locked="0"/>
    </xf>
    <xf numFmtId="4" fontId="46" fillId="0" borderId="65" xfId="0" applyNumberFormat="1" applyFont="1" applyFill="1" applyBorder="1" applyAlignment="1" applyProtection="1">
      <alignment vertical="center"/>
      <protection locked="0"/>
    </xf>
    <xf numFmtId="4" fontId="46" fillId="0" borderId="64" xfId="0" applyNumberFormat="1" applyFont="1" applyFill="1" applyBorder="1" applyAlignment="1" applyProtection="1">
      <alignment vertical="center"/>
      <protection locked="0"/>
    </xf>
    <xf numFmtId="4" fontId="46" fillId="0" borderId="26" xfId="0" applyNumberFormat="1" applyFont="1" applyFill="1" applyBorder="1" applyAlignment="1" applyProtection="1">
      <alignment vertical="center"/>
      <protection locked="0"/>
    </xf>
    <xf numFmtId="4" fontId="58" fillId="0" borderId="52" xfId="0" applyNumberFormat="1" applyFont="1" applyBorder="1" applyAlignment="1" applyProtection="1">
      <alignment vertical="center"/>
      <protection locked="0"/>
    </xf>
    <xf numFmtId="4" fontId="58" fillId="0" borderId="31" xfId="0" applyNumberFormat="1" applyFont="1" applyBorder="1" applyAlignment="1" applyProtection="1">
      <alignment vertical="center"/>
      <protection locked="0"/>
    </xf>
    <xf numFmtId="4" fontId="58" fillId="0" borderId="16" xfId="0" applyNumberFormat="1" applyFont="1" applyBorder="1" applyAlignment="1" applyProtection="1">
      <alignment vertical="center"/>
      <protection locked="0"/>
    </xf>
    <xf numFmtId="4" fontId="54" fillId="0" borderId="53" xfId="0" applyNumberFormat="1" applyFont="1" applyFill="1" applyBorder="1" applyAlignment="1" applyProtection="1">
      <alignment vertical="center"/>
      <protection locked="0"/>
    </xf>
    <xf numFmtId="4" fontId="54" fillId="0" borderId="45" xfId="0" applyNumberFormat="1" applyFont="1" applyFill="1" applyBorder="1" applyAlignment="1" applyProtection="1">
      <alignment vertical="center"/>
      <protection locked="0"/>
    </xf>
    <xf numFmtId="4" fontId="54" fillId="0" borderId="47" xfId="0" applyNumberFormat="1" applyFont="1" applyFill="1" applyBorder="1" applyAlignment="1" applyProtection="1">
      <alignment vertical="center"/>
      <protection locked="0"/>
    </xf>
    <xf numFmtId="0" fontId="37" fillId="43" borderId="52" xfId="0" applyFont="1" applyFill="1" applyBorder="1" applyAlignment="1">
      <alignment vertical="center"/>
    </xf>
    <xf numFmtId="0" fontId="37" fillId="43" borderId="31" xfId="0" applyFont="1" applyFill="1" applyBorder="1" applyAlignment="1">
      <alignment vertical="center"/>
    </xf>
    <xf numFmtId="0" fontId="37" fillId="43" borderId="16" xfId="0" applyFont="1" applyFill="1" applyBorder="1" applyAlignment="1">
      <alignment vertical="center"/>
    </xf>
    <xf numFmtId="4" fontId="57" fillId="43" borderId="52" xfId="0" applyNumberFormat="1" applyFont="1" applyFill="1" applyBorder="1" applyAlignment="1" applyProtection="1">
      <alignment vertical="center" wrapText="1"/>
      <protection locked="0"/>
    </xf>
    <xf numFmtId="0" fontId="67" fillId="44" borderId="48" xfId="0" applyFont="1" applyFill="1" applyBorder="1" applyAlignment="1">
      <alignment vertical="center" wrapText="1"/>
    </xf>
    <xf numFmtId="0" fontId="68" fillId="0" borderId="97" xfId="0" applyFont="1" applyFill="1" applyBorder="1" applyAlignment="1"/>
    <xf numFmtId="0" fontId="68" fillId="0" borderId="85" xfId="0" applyFont="1" applyFill="1" applyBorder="1" applyAlignment="1"/>
    <xf numFmtId="0" fontId="67" fillId="0" borderId="97" xfId="0" applyFont="1" applyFill="1" applyBorder="1" applyAlignment="1"/>
    <xf numFmtId="0" fontId="67" fillId="0" borderId="85" xfId="0" applyFont="1" applyFill="1" applyBorder="1" applyAlignment="1"/>
    <xf numFmtId="0" fontId="44" fillId="0" borderId="0" xfId="0" applyFont="1" applyFill="1" applyAlignment="1"/>
    <xf numFmtId="0" fontId="38" fillId="0" borderId="0" xfId="0" applyFont="1" applyFill="1" applyAlignment="1"/>
    <xf numFmtId="0" fontId="67" fillId="44" borderId="97" xfId="0" applyFont="1" applyFill="1" applyBorder="1" applyAlignment="1"/>
    <xf numFmtId="0" fontId="67" fillId="44" borderId="85" xfId="0" applyFont="1" applyFill="1" applyBorder="1" applyAlignment="1"/>
    <xf numFmtId="4" fontId="37" fillId="41" borderId="52" xfId="0" applyNumberFormat="1" applyFont="1" applyFill="1" applyBorder="1" applyAlignment="1">
      <alignment vertical="center"/>
    </xf>
    <xf numFmtId="0" fontId="65" fillId="0" borderId="97" xfId="0" applyFont="1" applyBorder="1" applyAlignment="1">
      <alignment vertical="top" wrapText="1"/>
    </xf>
    <xf numFmtId="0" fontId="65" fillId="0" borderId="99" xfId="0" applyFont="1" applyBorder="1" applyAlignment="1">
      <alignment vertical="top" wrapText="1"/>
    </xf>
    <xf numFmtId="4" fontId="37" fillId="41" borderId="16" xfId="0" applyNumberFormat="1" applyFont="1" applyFill="1" applyBorder="1" applyAlignment="1">
      <alignment vertical="center"/>
    </xf>
    <xf numFmtId="4" fontId="31" fillId="0" borderId="51" xfId="0" applyNumberFormat="1" applyFont="1" applyFill="1" applyBorder="1" applyAlignment="1">
      <alignment vertical="center"/>
    </xf>
    <xf numFmtId="4" fontId="31" fillId="0" borderId="22" xfId="0" applyNumberFormat="1" applyFont="1" applyFill="1" applyBorder="1" applyAlignment="1">
      <alignment vertical="center"/>
    </xf>
    <xf numFmtId="4" fontId="56" fillId="0" borderId="53" xfId="0" applyNumberFormat="1" applyFont="1" applyFill="1" applyBorder="1" applyAlignment="1">
      <alignment vertical="center"/>
    </xf>
    <xf numFmtId="4" fontId="56" fillId="0" borderId="47" xfId="0" applyNumberFormat="1" applyFont="1" applyFill="1" applyBorder="1" applyAlignment="1">
      <alignment vertical="center"/>
    </xf>
    <xf numFmtId="4" fontId="56" fillId="0" borderId="65" xfId="0" applyNumberFormat="1" applyFont="1" applyFill="1" applyBorder="1" applyAlignment="1">
      <alignment vertical="center"/>
    </xf>
    <xf numFmtId="4" fontId="56" fillId="0" borderId="26" xfId="0" applyNumberFormat="1" applyFont="1" applyFill="1" applyBorder="1" applyAlignment="1">
      <alignment vertical="center"/>
    </xf>
    <xf numFmtId="4" fontId="49" fillId="0" borderId="65" xfId="0" applyNumberFormat="1" applyFont="1" applyBorder="1" applyAlignment="1" applyProtection="1">
      <alignment vertical="center" wrapText="1"/>
      <protection locked="0"/>
    </xf>
    <xf numFmtId="4" fontId="49" fillId="0" borderId="65" xfId="0" applyNumberFormat="1" applyFont="1" applyBorder="1" applyAlignment="1" applyProtection="1">
      <alignment vertical="center"/>
      <protection locked="0"/>
    </xf>
    <xf numFmtId="4" fontId="49" fillId="0" borderId="26" xfId="0" applyNumberFormat="1" applyFont="1" applyBorder="1" applyAlignment="1" applyProtection="1">
      <alignment vertical="center"/>
      <protection locked="0"/>
    </xf>
    <xf numFmtId="4" fontId="49" fillId="43" borderId="52" xfId="0" applyNumberFormat="1" applyFont="1" applyFill="1" applyBorder="1" applyAlignment="1">
      <alignment vertical="center" wrapText="1"/>
    </xf>
    <xf numFmtId="4" fontId="49" fillId="43" borderId="63" xfId="0" applyNumberFormat="1" applyFont="1" applyFill="1" applyBorder="1" applyAlignment="1">
      <alignment vertical="center"/>
    </xf>
    <xf numFmtId="4" fontId="34" fillId="0" borderId="0" xfId="39" applyNumberFormat="1" applyFont="1" applyAlignment="1">
      <alignment vertical="top" wrapText="1"/>
    </xf>
    <xf numFmtId="0" fontId="73" fillId="0" borderId="106" xfId="0" applyFont="1" applyFill="1" applyBorder="1" applyAlignment="1"/>
    <xf numFmtId="0" fontId="73" fillId="0" borderId="113" xfId="0" applyFont="1" applyFill="1" applyBorder="1" applyAlignment="1"/>
    <xf numFmtId="0" fontId="73" fillId="0" borderId="85" xfId="0" applyFont="1" applyFill="1" applyBorder="1" applyAlignment="1"/>
    <xf numFmtId="4" fontId="73" fillId="0" borderId="97" xfId="0" applyNumberFormat="1" applyFont="1" applyFill="1" applyBorder="1" applyAlignment="1"/>
    <xf numFmtId="4" fontId="73" fillId="0" borderId="113" xfId="0" applyNumberFormat="1" applyFont="1" applyFill="1" applyBorder="1" applyAlignment="1"/>
    <xf numFmtId="4" fontId="73" fillId="0" borderId="85" xfId="0" applyNumberFormat="1" applyFont="1" applyFill="1" applyBorder="1" applyAlignment="1"/>
    <xf numFmtId="0" fontId="62" fillId="43" borderId="54" xfId="0" applyFont="1" applyFill="1" applyBorder="1" applyAlignment="1">
      <alignment vertical="top" wrapText="1"/>
    </xf>
    <xf numFmtId="0" fontId="43" fillId="43" borderId="77" xfId="40" applyFont="1" applyFill="1" applyBorder="1" applyAlignment="1">
      <alignment vertical="top" wrapText="1"/>
    </xf>
    <xf numFmtId="0" fontId="62" fillId="43" borderId="110" xfId="0" applyFont="1" applyFill="1" applyBorder="1" applyAlignment="1">
      <alignment vertical="top" wrapText="1"/>
    </xf>
    <xf numFmtId="0" fontId="62" fillId="43" borderId="109" xfId="0" applyFont="1" applyFill="1" applyBorder="1" applyAlignment="1">
      <alignment vertical="top" wrapText="1"/>
    </xf>
    <xf numFmtId="0" fontId="62" fillId="43" borderId="32" xfId="0" applyFont="1" applyFill="1" applyBorder="1" applyAlignment="1">
      <alignment wrapText="1"/>
    </xf>
    <xf numFmtId="0" fontId="62" fillId="0" borderId="18" xfId="0" applyFont="1" applyFill="1" applyBorder="1" applyAlignment="1">
      <alignment horizontal="center" wrapText="1"/>
    </xf>
    <xf numFmtId="0" fontId="73" fillId="0" borderId="100" xfId="0" applyFont="1" applyFill="1" applyBorder="1" applyAlignment="1"/>
    <xf numFmtId="0" fontId="62" fillId="43" borderId="11" xfId="0" applyFont="1" applyFill="1" applyBorder="1" applyAlignment="1">
      <alignment vertical="top"/>
    </xf>
    <xf numFmtId="0" fontId="62" fillId="43" borderId="11" xfId="0" applyFont="1" applyFill="1" applyBorder="1" applyAlignment="1">
      <alignment horizontal="center" vertical="top" wrapText="1"/>
    </xf>
    <xf numFmtId="0" fontId="62" fillId="43" borderId="117" xfId="0" applyFont="1" applyFill="1" applyBorder="1" applyAlignment="1">
      <alignment horizontal="center" vertical="top"/>
    </xf>
    <xf numFmtId="0" fontId="68" fillId="0" borderId="97" xfId="0" applyFont="1" applyBorder="1" applyAlignment="1"/>
    <xf numFmtId="0" fontId="68" fillId="0" borderId="85" xfId="0" applyFont="1" applyBorder="1" applyAlignment="1"/>
    <xf numFmtId="0" fontId="62" fillId="43" borderId="31" xfId="0" applyFont="1" applyFill="1" applyBorder="1" applyAlignment="1">
      <alignment wrapText="1"/>
    </xf>
    <xf numFmtId="0" fontId="62" fillId="43" borderId="16" xfId="0" applyFont="1" applyFill="1" applyBorder="1" applyAlignment="1">
      <alignment wrapText="1"/>
    </xf>
    <xf numFmtId="4" fontId="73" fillId="0" borderId="106" xfId="0" applyNumberFormat="1" applyFont="1" applyFill="1" applyBorder="1" applyAlignment="1"/>
    <xf numFmtId="0" fontId="67" fillId="44" borderId="102" xfId="0" applyFont="1" applyFill="1" applyBorder="1" applyAlignment="1"/>
    <xf numFmtId="0" fontId="67" fillId="44" borderId="114" xfId="0" applyFont="1" applyFill="1" applyBorder="1" applyAlignment="1"/>
    <xf numFmtId="4" fontId="31" fillId="0" borderId="50" xfId="0" applyNumberFormat="1" applyFont="1" applyFill="1" applyBorder="1" applyAlignment="1" applyProtection="1">
      <alignment vertical="center" wrapText="1"/>
      <protection locked="0"/>
    </xf>
    <xf numFmtId="4" fontId="31" fillId="0" borderId="33" xfId="0" applyNumberFormat="1" applyFont="1" applyFill="1" applyBorder="1" applyAlignment="1" applyProtection="1">
      <alignment vertical="center" wrapText="1"/>
      <protection locked="0"/>
    </xf>
    <xf numFmtId="4" fontId="31" fillId="0" borderId="20" xfId="0" applyNumberFormat="1" applyFont="1" applyFill="1" applyBorder="1" applyAlignment="1" applyProtection="1">
      <alignment vertical="center" wrapText="1"/>
      <protection locked="0"/>
    </xf>
    <xf numFmtId="4" fontId="31" fillId="0" borderId="51" xfId="0" applyNumberFormat="1" applyFont="1" applyFill="1" applyBorder="1" applyAlignment="1" applyProtection="1">
      <alignment vertical="center" wrapText="1"/>
      <protection locked="0"/>
    </xf>
    <xf numFmtId="4" fontId="31" fillId="0" borderId="51" xfId="0" applyNumberFormat="1" applyFont="1" applyFill="1" applyBorder="1" applyAlignment="1" applyProtection="1">
      <alignment vertical="center"/>
      <protection locked="0"/>
    </xf>
    <xf numFmtId="0" fontId="65" fillId="0" borderId="36" xfId="0" applyFont="1" applyFill="1" applyBorder="1" applyAlignment="1">
      <alignment vertical="center"/>
    </xf>
    <xf numFmtId="0" fontId="65" fillId="0" borderId="22" xfId="0" applyFont="1" applyFill="1" applyBorder="1" applyAlignment="1">
      <alignment vertical="center"/>
    </xf>
    <xf numFmtId="4" fontId="31" fillId="0" borderId="53" xfId="0" applyNumberFormat="1" applyFont="1" applyFill="1" applyBorder="1" applyAlignment="1" applyProtection="1">
      <alignment vertical="center"/>
      <protection locked="0"/>
    </xf>
    <xf numFmtId="4" fontId="31" fillId="0" borderId="45" xfId="0" applyNumberFormat="1" applyFont="1" applyFill="1" applyBorder="1" applyAlignment="1" applyProtection="1">
      <alignment vertical="center"/>
      <protection locked="0"/>
    </xf>
    <xf numFmtId="4" fontId="31" fillId="0" borderId="47" xfId="0" applyNumberFormat="1" applyFont="1" applyFill="1" applyBorder="1" applyAlignment="1" applyProtection="1">
      <alignment vertical="center"/>
      <protection locked="0"/>
    </xf>
    <xf numFmtId="164" fontId="49" fillId="43" borderId="52" xfId="86" applyFont="1" applyFill="1" applyBorder="1" applyAlignment="1" applyProtection="1">
      <alignment vertical="center" wrapText="1"/>
      <protection locked="0"/>
    </xf>
    <xf numFmtId="164" fontId="49" fillId="43" borderId="31" xfId="86" applyFont="1" applyFill="1" applyBorder="1" applyAlignment="1" applyProtection="1">
      <alignment vertical="center" wrapText="1"/>
      <protection locked="0"/>
    </xf>
    <xf numFmtId="164" fontId="49" fillId="43" borderId="16" xfId="86" applyFont="1" applyFill="1" applyBorder="1" applyAlignment="1" applyProtection="1">
      <alignment vertical="center" wrapText="1"/>
      <protection locked="0"/>
    </xf>
    <xf numFmtId="4" fontId="32" fillId="41" borderId="52" xfId="0" applyNumberFormat="1" applyFont="1" applyFill="1" applyBorder="1" applyAlignment="1" applyProtection="1">
      <alignment vertical="center"/>
      <protection locked="0"/>
    </xf>
    <xf numFmtId="4" fontId="32" fillId="41" borderId="16" xfId="0" applyNumberFormat="1" applyFont="1" applyFill="1" applyBorder="1" applyAlignment="1" applyProtection="1">
      <alignment vertical="center"/>
      <protection locked="0"/>
    </xf>
    <xf numFmtId="4" fontId="49" fillId="0" borderId="50" xfId="0" applyNumberFormat="1" applyFont="1" applyBorder="1" applyAlignment="1" applyProtection="1">
      <alignment vertical="center"/>
      <protection locked="0"/>
    </xf>
    <xf numFmtId="4" fontId="49" fillId="0" borderId="20" xfId="0" applyNumberFormat="1" applyFont="1" applyBorder="1" applyAlignment="1" applyProtection="1">
      <alignment vertical="center"/>
      <protection locked="0"/>
    </xf>
    <xf numFmtId="4" fontId="49" fillId="0" borderId="51" xfId="0" applyNumberFormat="1" applyFont="1" applyBorder="1" applyAlignment="1" applyProtection="1">
      <alignment vertical="center"/>
      <protection locked="0"/>
    </xf>
    <xf numFmtId="4" fontId="49" fillId="0" borderId="22" xfId="0" applyNumberFormat="1" applyFont="1" applyBorder="1" applyAlignment="1" applyProtection="1">
      <alignment vertical="center"/>
      <protection locked="0"/>
    </xf>
    <xf numFmtId="4" fontId="46" fillId="0" borderId="51" xfId="0" applyNumberFormat="1" applyFont="1" applyBorder="1" applyAlignment="1" applyProtection="1">
      <alignment vertical="center"/>
      <protection locked="0"/>
    </xf>
    <xf numFmtId="4" fontId="47" fillId="41" borderId="32" xfId="0" applyNumberFormat="1" applyFont="1" applyFill="1" applyBorder="1" applyAlignment="1" applyProtection="1">
      <alignment vertical="center"/>
      <protection locked="0"/>
    </xf>
    <xf numFmtId="4" fontId="47" fillId="41" borderId="60" xfId="0" applyNumberFormat="1" applyFont="1" applyFill="1" applyBorder="1" applyAlignment="1" applyProtection="1">
      <alignment vertical="center"/>
      <protection locked="0"/>
    </xf>
    <xf numFmtId="4" fontId="44" fillId="0" borderId="0" xfId="0" applyNumberFormat="1" applyFont="1" applyFill="1" applyBorder="1" applyAlignment="1" applyProtection="1">
      <alignment vertical="center"/>
      <protection locked="0"/>
    </xf>
    <xf numFmtId="0" fontId="64" fillId="0" borderId="0" xfId="0" applyFont="1" applyAlignment="1">
      <alignment vertical="center"/>
    </xf>
    <xf numFmtId="4" fontId="37" fillId="43" borderId="32" xfId="0" applyNumberFormat="1" applyFont="1" applyFill="1" applyBorder="1" applyAlignment="1" applyProtection="1">
      <alignment vertical="center"/>
      <protection locked="0"/>
    </xf>
    <xf numFmtId="4" fontId="37" fillId="43" borderId="49" xfId="0" applyNumberFormat="1" applyFont="1" applyFill="1" applyBorder="1" applyAlignment="1" applyProtection="1">
      <alignment vertical="center"/>
      <protection locked="0"/>
    </xf>
    <xf numFmtId="4" fontId="37" fillId="43" borderId="60" xfId="0" applyNumberFormat="1" applyFont="1" applyFill="1" applyBorder="1" applyAlignment="1" applyProtection="1">
      <alignment vertical="center"/>
      <protection locked="0"/>
    </xf>
    <xf numFmtId="4" fontId="37" fillId="43" borderId="63" xfId="0" applyNumberFormat="1" applyFont="1" applyFill="1" applyBorder="1" applyAlignment="1" applyProtection="1">
      <alignment vertical="center"/>
      <protection locked="0"/>
    </xf>
    <xf numFmtId="4" fontId="37" fillId="43" borderId="14" xfId="0" applyNumberFormat="1" applyFont="1" applyFill="1" applyBorder="1" applyAlignment="1" applyProtection="1">
      <alignment vertical="center"/>
      <protection locked="0"/>
    </xf>
    <xf numFmtId="4" fontId="37" fillId="43" borderId="13" xfId="0" applyNumberFormat="1" applyFont="1" applyFill="1" applyBorder="1" applyAlignment="1" applyProtection="1">
      <alignment vertical="center"/>
      <protection locked="0"/>
    </xf>
    <xf numFmtId="4" fontId="49" fillId="43" borderId="48" xfId="0" applyNumberFormat="1" applyFont="1" applyFill="1" applyBorder="1" applyAlignment="1" applyProtection="1">
      <alignment vertical="center"/>
      <protection locked="0"/>
    </xf>
    <xf numFmtId="4" fontId="49" fillId="43" borderId="59" xfId="0" applyNumberFormat="1" applyFont="1" applyFill="1" applyBorder="1" applyAlignment="1" applyProtection="1">
      <alignment vertical="center"/>
      <protection locked="0"/>
    </xf>
    <xf numFmtId="4" fontId="37" fillId="41" borderId="48" xfId="0" applyNumberFormat="1" applyFont="1" applyFill="1" applyBorder="1" applyAlignment="1" applyProtection="1">
      <alignment vertical="center"/>
      <protection locked="0"/>
    </xf>
    <xf numFmtId="4" fontId="37" fillId="41" borderId="17" xfId="0" applyNumberFormat="1" applyFont="1" applyFill="1" applyBorder="1" applyAlignment="1" applyProtection="1">
      <alignment vertical="center"/>
      <protection locked="0"/>
    </xf>
    <xf numFmtId="0" fontId="0" fillId="0" borderId="77" xfId="0" applyBorder="1" applyAlignment="1">
      <alignment vertical="center" wrapText="1"/>
    </xf>
    <xf numFmtId="0" fontId="0" fillId="0" borderId="78" xfId="0" applyBorder="1" applyAlignment="1">
      <alignment vertical="center" wrapText="1"/>
    </xf>
    <xf numFmtId="0" fontId="0" fillId="46" borderId="77" xfId="0" applyFill="1" applyBorder="1" applyAlignment="1">
      <alignment vertical="center" wrapText="1"/>
    </xf>
    <xf numFmtId="0" fontId="0" fillId="47" borderId="70" xfId="0" applyFill="1" applyBorder="1" applyAlignment="1">
      <alignment vertical="center" wrapText="1"/>
    </xf>
    <xf numFmtId="4" fontId="37" fillId="41" borderId="52" xfId="0" applyNumberFormat="1" applyFont="1" applyFill="1" applyBorder="1" applyAlignment="1" applyProtection="1">
      <alignment vertical="center" wrapText="1"/>
      <protection locked="0"/>
    </xf>
    <xf numFmtId="0" fontId="0" fillId="0" borderId="16" xfId="0" applyFill="1" applyBorder="1" applyAlignment="1">
      <alignment vertical="center" wrapText="1"/>
    </xf>
    <xf numFmtId="4" fontId="44" fillId="0" borderId="0" xfId="0" applyNumberFormat="1" applyFont="1" applyBorder="1" applyAlignment="1" applyProtection="1">
      <alignment vertical="center"/>
      <protection locked="0"/>
    </xf>
    <xf numFmtId="4" fontId="50" fillId="0" borderId="51" xfId="0" applyNumberFormat="1" applyFont="1" applyBorder="1" applyAlignment="1" applyProtection="1">
      <alignment vertical="center"/>
      <protection locked="0"/>
    </xf>
    <xf numFmtId="4" fontId="49" fillId="41" borderId="16" xfId="0" applyNumberFormat="1" applyFont="1" applyFill="1" applyBorder="1" applyAlignment="1" applyProtection="1">
      <alignment vertical="center"/>
      <protection locked="0"/>
    </xf>
    <xf numFmtId="4" fontId="41" fillId="0" borderId="65" xfId="0" applyNumberFormat="1" applyFont="1" applyBorder="1" applyAlignment="1" applyProtection="1">
      <alignment vertical="center"/>
      <protection locked="0"/>
    </xf>
    <xf numFmtId="4" fontId="31" fillId="0" borderId="22" xfId="0" applyNumberFormat="1" applyFont="1" applyFill="1" applyBorder="1" applyAlignment="1" applyProtection="1">
      <alignment vertical="center" wrapText="1"/>
      <protection locked="0"/>
    </xf>
    <xf numFmtId="0" fontId="0" fillId="43" borderId="16" xfId="0" applyFill="1" applyBorder="1" applyAlignment="1">
      <alignment vertical="center" wrapText="1"/>
    </xf>
    <xf numFmtId="4" fontId="37" fillId="41" borderId="16" xfId="0" applyNumberFormat="1" applyFont="1" applyFill="1" applyBorder="1" applyAlignment="1" applyProtection="1">
      <alignment vertical="center" wrapText="1"/>
      <protection locked="0"/>
    </xf>
    <xf numFmtId="0" fontId="67" fillId="45" borderId="97" xfId="0" applyFont="1" applyFill="1" applyBorder="1" applyAlignment="1"/>
    <xf numFmtId="0" fontId="67" fillId="45" borderId="85" xfId="0" applyFont="1" applyFill="1" applyBorder="1" applyAlignment="1"/>
    <xf numFmtId="0" fontId="67" fillId="45" borderId="107" xfId="0" applyFont="1" applyFill="1" applyBorder="1" applyAlignment="1"/>
    <xf numFmtId="0" fontId="67" fillId="45" borderId="108" xfId="0" applyFont="1" applyFill="1" applyBorder="1" applyAlignment="1"/>
    <xf numFmtId="0" fontId="68" fillId="0" borderId="111" xfId="0" applyFont="1" applyBorder="1" applyAlignment="1"/>
    <xf numFmtId="0" fontId="68" fillId="0" borderId="112" xfId="0" applyFont="1" applyBorder="1" applyAlignment="1"/>
    <xf numFmtId="0" fontId="63" fillId="0" borderId="100" xfId="0" applyFont="1" applyFill="1" applyBorder="1" applyAlignment="1">
      <alignment wrapText="1"/>
    </xf>
    <xf numFmtId="0" fontId="63" fillId="0" borderId="101" xfId="0" applyFont="1" applyFill="1" applyBorder="1" applyAlignment="1">
      <alignment wrapText="1"/>
    </xf>
    <xf numFmtId="0" fontId="63" fillId="0" borderId="97" xfId="0" applyFont="1" applyFill="1" applyBorder="1" applyAlignment="1">
      <alignment wrapText="1"/>
    </xf>
    <xf numFmtId="0" fontId="63" fillId="0" borderId="99" xfId="0" applyFont="1" applyFill="1" applyBorder="1" applyAlignment="1">
      <alignment wrapText="1"/>
    </xf>
    <xf numFmtId="0" fontId="63" fillId="0" borderId="115" xfId="0" applyFont="1" applyFill="1" applyBorder="1" applyAlignment="1">
      <alignment wrapText="1"/>
    </xf>
    <xf numFmtId="0" fontId="63" fillId="0" borderId="119" xfId="0" applyFont="1" applyFill="1" applyBorder="1" applyAlignment="1">
      <alignment wrapText="1"/>
    </xf>
    <xf numFmtId="4" fontId="65" fillId="0" borderId="84" xfId="0" applyNumberFormat="1" applyFont="1" applyFill="1" applyBorder="1" applyAlignment="1">
      <alignment horizontal="right"/>
    </xf>
    <xf numFmtId="14" fontId="70" fillId="0" borderId="106" xfId="0" applyNumberFormat="1" applyFont="1" applyBorder="1" applyAlignment="1"/>
    <xf numFmtId="0" fontId="70" fillId="0" borderId="106" xfId="0" applyFont="1" applyBorder="1" applyAlignment="1"/>
    <xf numFmtId="0" fontId="67" fillId="44" borderId="115" xfId="0" applyFont="1" applyFill="1" applyBorder="1" applyAlignment="1"/>
    <xf numFmtId="0" fontId="67" fillId="44" borderId="116" xfId="0" applyFont="1" applyFill="1" applyBorder="1" applyAlignment="1"/>
    <xf numFmtId="4" fontId="45" fillId="0" borderId="0" xfId="0" applyNumberFormat="1" applyFont="1" applyAlignment="1">
      <alignment vertical="center"/>
    </xf>
    <xf numFmtId="14" fontId="70" fillId="0" borderId="0" xfId="0" applyNumberFormat="1" applyFont="1" applyBorder="1" applyAlignment="1">
      <alignment wrapText="1"/>
    </xf>
    <xf numFmtId="0" fontId="70" fillId="0" borderId="0" xfId="0" applyFont="1" applyBorder="1" applyAlignment="1">
      <alignment wrapText="1"/>
    </xf>
    <xf numFmtId="14" fontId="71" fillId="0" borderId="0" xfId="0" applyNumberFormat="1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62" fillId="44" borderId="48" xfId="0" applyFont="1" applyFill="1" applyBorder="1" applyAlignment="1">
      <alignment wrapText="1"/>
    </xf>
    <xf numFmtId="4" fontId="45" fillId="0" borderId="0" xfId="0" applyNumberFormat="1" applyFont="1" applyAlignment="1" applyProtection="1">
      <alignment vertical="center"/>
      <protection locked="0"/>
    </xf>
    <xf numFmtId="4" fontId="49" fillId="41" borderId="52" xfId="0" applyNumberFormat="1" applyFont="1" applyFill="1" applyBorder="1" applyAlignment="1" applyProtection="1">
      <alignment vertical="center"/>
      <protection locked="0"/>
    </xf>
    <xf numFmtId="4" fontId="49" fillId="0" borderId="66" xfId="0" applyNumberFormat="1" applyFont="1" applyBorder="1" applyAlignment="1" applyProtection="1">
      <alignment vertical="center"/>
      <protection locked="0"/>
    </xf>
    <xf numFmtId="4" fontId="49" fillId="0" borderId="41" xfId="0" applyNumberFormat="1" applyFont="1" applyBorder="1" applyAlignment="1" applyProtection="1">
      <alignment vertical="center"/>
      <protection locked="0"/>
    </xf>
    <xf numFmtId="4" fontId="41" fillId="0" borderId="50" xfId="0" applyNumberFormat="1" applyFont="1" applyFill="1" applyBorder="1" applyAlignment="1">
      <alignment vertical="center"/>
    </xf>
    <xf numFmtId="4" fontId="41" fillId="0" borderId="20" xfId="0" applyNumberFormat="1" applyFont="1" applyFill="1" applyBorder="1" applyAlignment="1">
      <alignment vertical="center"/>
    </xf>
    <xf numFmtId="4" fontId="41" fillId="0" borderId="65" xfId="0" applyNumberFormat="1" applyFont="1" applyFill="1" applyBorder="1" applyAlignment="1">
      <alignment vertical="center"/>
    </xf>
    <xf numFmtId="4" fontId="41" fillId="0" borderId="26" xfId="0" applyNumberFormat="1" applyFont="1" applyFill="1" applyBorder="1" applyAlignment="1">
      <alignment vertical="center"/>
    </xf>
    <xf numFmtId="4" fontId="42" fillId="0" borderId="0" xfId="0" applyNumberFormat="1" applyFont="1" applyFill="1" applyBorder="1" applyAlignment="1">
      <alignment vertical="center"/>
    </xf>
    <xf numFmtId="4" fontId="45" fillId="0" borderId="0" xfId="0" applyNumberFormat="1" applyFont="1" applyFill="1" applyBorder="1" applyAlignment="1">
      <alignment vertical="center"/>
    </xf>
    <xf numFmtId="4" fontId="37" fillId="43" borderId="52" xfId="0" applyNumberFormat="1" applyFont="1" applyFill="1" applyBorder="1" applyAlignment="1">
      <alignment vertical="center" wrapText="1"/>
    </xf>
    <xf numFmtId="4" fontId="37" fillId="43" borderId="52" xfId="0" applyNumberFormat="1" applyFont="1" applyFill="1" applyBorder="1" applyAlignment="1">
      <alignment vertical="center"/>
    </xf>
    <xf numFmtId="0" fontId="0" fillId="43" borderId="16" xfId="0" applyFill="1" applyBorder="1" applyAlignment="1">
      <alignment vertical="center"/>
    </xf>
    <xf numFmtId="4" fontId="47" fillId="41" borderId="52" xfId="0" applyNumberFormat="1" applyFont="1" applyFill="1" applyBorder="1" applyAlignment="1" applyProtection="1">
      <alignment vertical="center"/>
      <protection locked="0"/>
    </xf>
    <xf numFmtId="4" fontId="47" fillId="41" borderId="16" xfId="0" applyNumberFormat="1" applyFont="1" applyFill="1" applyBorder="1" applyAlignment="1" applyProtection="1">
      <alignment vertical="center"/>
      <protection locked="0"/>
    </xf>
    <xf numFmtId="4" fontId="49" fillId="41" borderId="32" xfId="0" applyNumberFormat="1" applyFont="1" applyFill="1" applyBorder="1" applyAlignment="1">
      <alignment vertical="center" wrapText="1"/>
    </xf>
    <xf numFmtId="4" fontId="49" fillId="41" borderId="60" xfId="0" applyNumberFormat="1" applyFont="1" applyFill="1" applyBorder="1" applyAlignment="1">
      <alignment vertical="center" wrapText="1"/>
    </xf>
    <xf numFmtId="4" fontId="49" fillId="41" borderId="63" xfId="0" applyNumberFormat="1" applyFont="1" applyFill="1" applyBorder="1" applyAlignment="1">
      <alignment vertical="center" wrapText="1"/>
    </xf>
    <xf numFmtId="4" fontId="49" fillId="41" borderId="13" xfId="0" applyNumberFormat="1" applyFont="1" applyFill="1" applyBorder="1" applyAlignment="1">
      <alignment vertical="center" wrapText="1"/>
    </xf>
    <xf numFmtId="4" fontId="49" fillId="41" borderId="75" xfId="0" applyNumberFormat="1" applyFont="1" applyFill="1" applyBorder="1" applyAlignment="1">
      <alignment vertical="center" wrapText="1"/>
    </xf>
    <xf numFmtId="4" fontId="41" fillId="41" borderId="76" xfId="0" applyNumberFormat="1" applyFont="1" applyFill="1" applyBorder="1" applyAlignment="1">
      <alignment vertical="center"/>
    </xf>
    <xf numFmtId="4" fontId="41" fillId="41" borderId="55" xfId="0" applyNumberFormat="1" applyFont="1" applyFill="1" applyBorder="1" applyAlignment="1">
      <alignment vertical="center"/>
    </xf>
    <xf numFmtId="4" fontId="49" fillId="0" borderId="52" xfId="0" applyNumberFormat="1" applyFont="1" applyBorder="1" applyAlignment="1">
      <alignment vertical="center"/>
    </xf>
    <xf numFmtId="4" fontId="49" fillId="0" borderId="16" xfId="0" applyNumberFormat="1" applyFont="1" applyBorder="1" applyAlignment="1">
      <alignment vertical="center"/>
    </xf>
    <xf numFmtId="4" fontId="49" fillId="0" borderId="52" xfId="0" applyNumberFormat="1" applyFont="1" applyFill="1" applyBorder="1" applyAlignment="1">
      <alignment vertical="center"/>
    </xf>
    <xf numFmtId="4" fontId="49" fillId="0" borderId="16" xfId="0" applyNumberFormat="1" applyFont="1" applyFill="1" applyBorder="1" applyAlignment="1">
      <alignment vertical="center"/>
    </xf>
    <xf numFmtId="4" fontId="44" fillId="0" borderId="0" xfId="0" applyNumberFormat="1" applyFont="1" applyFill="1" applyAlignment="1" applyProtection="1">
      <alignment vertical="center"/>
      <protection locked="0"/>
    </xf>
    <xf numFmtId="4" fontId="32" fillId="43" borderId="52" xfId="0" applyNumberFormat="1" applyFont="1" applyFill="1" applyBorder="1" applyAlignment="1" applyProtection="1">
      <alignment vertical="center" wrapText="1"/>
      <protection locked="0"/>
    </xf>
    <xf numFmtId="4" fontId="32" fillId="43" borderId="31" xfId="0" applyNumberFormat="1" applyFont="1" applyFill="1" applyBorder="1" applyAlignment="1" applyProtection="1">
      <alignment vertical="center" wrapText="1"/>
      <protection locked="0"/>
    </xf>
    <xf numFmtId="4" fontId="32" fillId="43" borderId="16" xfId="0" applyNumberFormat="1" applyFont="1" applyFill="1" applyBorder="1" applyAlignment="1" applyProtection="1">
      <alignment vertical="center" wrapText="1"/>
      <protection locked="0"/>
    </xf>
    <xf numFmtId="4" fontId="31" fillId="0" borderId="27" xfId="0" applyNumberFormat="1" applyFont="1" applyFill="1" applyBorder="1" applyAlignment="1" applyProtection="1">
      <alignment vertical="center" wrapText="1"/>
      <protection locked="0"/>
    </xf>
    <xf numFmtId="4" fontId="31" fillId="0" borderId="0" xfId="0" applyNumberFormat="1" applyFont="1" applyFill="1" applyBorder="1" applyAlignment="1" applyProtection="1">
      <alignment vertical="center" wrapText="1"/>
      <protection locked="0"/>
    </xf>
    <xf numFmtId="4" fontId="31" fillId="0" borderId="18" xfId="0" applyNumberFormat="1" applyFont="1" applyFill="1" applyBorder="1" applyAlignment="1" applyProtection="1">
      <alignment vertical="center" wrapText="1"/>
      <protection locked="0"/>
    </xf>
    <xf numFmtId="4" fontId="47" fillId="41" borderId="52" xfId="0" applyNumberFormat="1" applyFont="1" applyFill="1" applyBorder="1" applyAlignment="1" applyProtection="1">
      <alignment vertical="center" wrapText="1"/>
      <protection locked="0"/>
    </xf>
    <xf numFmtId="4" fontId="47" fillId="41" borderId="31" xfId="0" applyNumberFormat="1" applyFont="1" applyFill="1" applyBorder="1" applyAlignment="1" applyProtection="1">
      <alignment vertical="center" wrapText="1"/>
      <protection locked="0"/>
    </xf>
    <xf numFmtId="4" fontId="47" fillId="41" borderId="16" xfId="0" applyNumberFormat="1" applyFont="1" applyFill="1" applyBorder="1" applyAlignment="1" applyProtection="1">
      <alignment vertical="center" wrapText="1"/>
      <protection locked="0"/>
    </xf>
    <xf numFmtId="0" fontId="0" fillId="43" borderId="31" xfId="0" applyFill="1" applyBorder="1" applyAlignment="1">
      <alignment vertical="center" wrapText="1"/>
    </xf>
    <xf numFmtId="0" fontId="0" fillId="43" borderId="31" xfId="0" applyFill="1" applyBorder="1" applyAlignment="1">
      <alignment vertical="center"/>
    </xf>
    <xf numFmtId="0" fontId="0" fillId="43" borderId="31" xfId="0" applyFill="1" applyBorder="1" applyAlignment="1">
      <alignment horizontal="center" vertical="center" wrapText="1"/>
    </xf>
    <xf numFmtId="0" fontId="0" fillId="43" borderId="16" xfId="0" applyFill="1" applyBorder="1" applyAlignment="1">
      <alignment horizontal="center" vertical="center" wrapText="1"/>
    </xf>
    <xf numFmtId="0" fontId="31" fillId="0" borderId="0" xfId="0" applyFont="1" applyBorder="1" applyAlignment="1"/>
    <xf numFmtId="0" fontId="0" fillId="0" borderId="0" xfId="0" applyBorder="1" applyAlignment="1"/>
    <xf numFmtId="0" fontId="0" fillId="0" borderId="0" xfId="0" applyFont="1" applyAlignment="1">
      <alignment vertical="center"/>
    </xf>
    <xf numFmtId="4" fontId="42" fillId="0" borderId="0" xfId="0" applyNumberFormat="1" applyFont="1" applyFill="1" applyAlignment="1">
      <alignment vertical="center"/>
    </xf>
    <xf numFmtId="4" fontId="49" fillId="43" borderId="59" xfId="0" applyNumberFormat="1" applyFont="1" applyFill="1" applyBorder="1" applyAlignment="1">
      <alignment vertical="center"/>
    </xf>
    <xf numFmtId="4" fontId="41" fillId="0" borderId="59" xfId="0" applyNumberFormat="1" applyFont="1" applyBorder="1" applyAlignment="1">
      <alignment vertical="center"/>
    </xf>
    <xf numFmtId="0" fontId="0" fillId="0" borderId="27" xfId="0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4" fontId="33" fillId="0" borderId="27" xfId="0" applyNumberFormat="1" applyFont="1" applyFill="1" applyBorder="1" applyAlignment="1">
      <alignment vertical="center"/>
    </xf>
    <xf numFmtId="4" fontId="49" fillId="0" borderId="0" xfId="0" applyNumberFormat="1" applyFont="1" applyFill="1" applyBorder="1" applyAlignment="1">
      <alignment vertical="center"/>
    </xf>
    <xf numFmtId="4" fontId="32" fillId="41" borderId="52" xfId="0" applyNumberFormat="1" applyFont="1" applyFill="1" applyBorder="1" applyAlignment="1">
      <alignment vertical="center"/>
    </xf>
    <xf numFmtId="4" fontId="32" fillId="41" borderId="16" xfId="0" applyNumberFormat="1" applyFont="1" applyFill="1" applyBorder="1" applyAlignment="1">
      <alignment vertical="center"/>
    </xf>
    <xf numFmtId="4" fontId="31" fillId="0" borderId="50" xfId="0" applyNumberFormat="1" applyFont="1" applyFill="1" applyBorder="1" applyAlignment="1">
      <alignment vertical="center"/>
    </xf>
    <xf numFmtId="4" fontId="31" fillId="0" borderId="20" xfId="0" applyNumberFormat="1" applyFont="1" applyFill="1" applyBorder="1" applyAlignment="1">
      <alignment vertical="center"/>
    </xf>
    <xf numFmtId="0" fontId="62" fillId="44" borderId="50" xfId="0" applyFont="1" applyFill="1" applyBorder="1" applyAlignment="1"/>
    <xf numFmtId="0" fontId="62" fillId="44" borderId="33" xfId="0" applyFont="1" applyFill="1" applyBorder="1" applyAlignment="1"/>
    <xf numFmtId="0" fontId="62" fillId="44" borderId="20" xfId="0" applyFont="1" applyFill="1" applyBorder="1" applyAlignment="1"/>
    <xf numFmtId="0" fontId="62" fillId="44" borderId="72" xfId="0" applyFont="1" applyFill="1" applyBorder="1" applyAlignment="1">
      <alignment horizontal="center" wrapText="1"/>
    </xf>
    <xf numFmtId="0" fontId="62" fillId="44" borderId="52" xfId="0" applyFont="1" applyFill="1" applyBorder="1" applyAlignment="1"/>
    <xf numFmtId="0" fontId="62" fillId="44" borderId="31" xfId="0" applyFont="1" applyFill="1" applyBorder="1" applyAlignment="1"/>
    <xf numFmtId="0" fontId="62" fillId="44" borderId="16" xfId="0" applyFont="1" applyFill="1" applyBorder="1" applyAlignment="1"/>
    <xf numFmtId="0" fontId="0" fillId="43" borderId="46" xfId="0" applyFill="1" applyBorder="1" applyAlignment="1">
      <alignment wrapText="1"/>
    </xf>
    <xf numFmtId="4" fontId="44" fillId="0" borderId="0" xfId="0" applyNumberFormat="1" applyFont="1" applyFill="1" applyBorder="1" applyAlignment="1">
      <alignment vertical="center"/>
    </xf>
    <xf numFmtId="4" fontId="42" fillId="0" borderId="0" xfId="0" applyNumberFormat="1" applyFont="1" applyFill="1" applyAlignment="1" applyProtection="1">
      <alignment vertical="center"/>
      <protection locked="0"/>
    </xf>
    <xf numFmtId="4" fontId="45" fillId="0" borderId="0" xfId="0" applyNumberFormat="1" applyFont="1" applyFill="1" applyAlignment="1" applyProtection="1">
      <alignment vertical="center"/>
      <protection locked="0"/>
    </xf>
    <xf numFmtId="0" fontId="74" fillId="43" borderId="16" xfId="0" applyFont="1" applyFill="1" applyBorder="1" applyAlignment="1">
      <alignment vertical="center"/>
    </xf>
    <xf numFmtId="4" fontId="49" fillId="47" borderId="0" xfId="0" applyNumberFormat="1" applyFont="1" applyFill="1" applyBorder="1" applyAlignment="1" applyProtection="1">
      <alignment vertical="center" wrapText="1"/>
      <protection locked="0"/>
    </xf>
    <xf numFmtId="0" fontId="0" fillId="47" borderId="0" xfId="0" applyFill="1" applyBorder="1" applyAlignment="1">
      <alignment vertical="center" wrapText="1"/>
    </xf>
    <xf numFmtId="4" fontId="49" fillId="47" borderId="0" xfId="0" applyNumberFormat="1" applyFont="1" applyFill="1" applyBorder="1" applyAlignment="1" applyProtection="1">
      <alignment horizontal="right" vertical="center" wrapText="1"/>
    </xf>
    <xf numFmtId="4" fontId="49" fillId="0" borderId="0" xfId="0" applyNumberFormat="1" applyFont="1" applyFill="1" applyBorder="1" applyAlignment="1" applyProtection="1">
      <alignment vertical="center" wrapText="1"/>
      <protection locked="0"/>
    </xf>
    <xf numFmtId="4" fontId="49" fillId="0" borderId="0" xfId="0" applyNumberFormat="1" applyFont="1" applyFill="1" applyBorder="1" applyAlignment="1" applyProtection="1">
      <alignment horizontal="right" vertical="center" wrapText="1"/>
    </xf>
    <xf numFmtId="4" fontId="37" fillId="41" borderId="49" xfId="0" applyNumberFormat="1" applyFont="1" applyFill="1" applyBorder="1" applyAlignment="1" applyProtection="1">
      <alignment horizontal="center" vertical="center" wrapText="1"/>
      <protection locked="0"/>
    </xf>
    <xf numFmtId="4" fontId="49" fillId="0" borderId="16" xfId="0" applyNumberFormat="1" applyFont="1" applyFill="1" applyBorder="1" applyAlignment="1" applyProtection="1">
      <alignment vertical="center"/>
    </xf>
    <xf numFmtId="0" fontId="64" fillId="0" borderId="26" xfId="0" applyFont="1" applyBorder="1"/>
    <xf numFmtId="4" fontId="49" fillId="43" borderId="15" xfId="0" applyNumberFormat="1" applyFont="1" applyFill="1" applyBorder="1" applyAlignment="1" applyProtection="1">
      <alignment horizontal="center" vertical="center"/>
      <protection locked="0"/>
    </xf>
    <xf numFmtId="4" fontId="37" fillId="0" borderId="15" xfId="0" applyNumberFormat="1" applyFont="1" applyFill="1" applyBorder="1" applyAlignment="1" applyProtection="1">
      <alignment vertical="center" wrapText="1"/>
      <protection locked="0"/>
    </xf>
    <xf numFmtId="4" fontId="52" fillId="0" borderId="46" xfId="0" applyNumberFormat="1" applyFont="1" applyFill="1" applyBorder="1" applyAlignment="1" applyProtection="1">
      <alignment vertical="center"/>
      <protection locked="0"/>
    </xf>
    <xf numFmtId="4" fontId="52" fillId="0" borderId="17" xfId="0" applyNumberFormat="1" applyFont="1" applyFill="1" applyBorder="1" applyAlignment="1" applyProtection="1">
      <alignment vertical="center"/>
      <protection locked="0"/>
    </xf>
    <xf numFmtId="4" fontId="52" fillId="0" borderId="56" xfId="0" applyNumberFormat="1" applyFont="1" applyFill="1" applyBorder="1" applyAlignment="1" applyProtection="1">
      <alignment vertical="center" wrapText="1"/>
      <protection locked="0"/>
    </xf>
    <xf numFmtId="4" fontId="46" fillId="0" borderId="14" xfId="0" applyNumberFormat="1" applyFont="1" applyBorder="1" applyAlignment="1" applyProtection="1">
      <alignment vertical="center"/>
      <protection locked="0"/>
    </xf>
    <xf numFmtId="4" fontId="33" fillId="0" borderId="0" xfId="0" applyNumberFormat="1" applyFont="1" applyFill="1" applyBorder="1" applyAlignment="1">
      <alignment vertical="center"/>
    </xf>
    <xf numFmtId="4" fontId="49" fillId="43" borderId="52" xfId="0" applyNumberFormat="1" applyFont="1" applyFill="1" applyBorder="1" applyAlignment="1">
      <alignment horizontal="center" vertical="center" wrapText="1"/>
    </xf>
  </cellXfs>
  <cellStyles count="88">
    <cellStyle name="Accent1" xfId="1" xr:uid="{00000000-0005-0000-0000-000000000000}"/>
    <cellStyle name="Accent1 - 20%" xfId="2" xr:uid="{00000000-0005-0000-0000-000001000000}"/>
    <cellStyle name="Accent1 - 40%" xfId="3" xr:uid="{00000000-0005-0000-0000-000002000000}"/>
    <cellStyle name="Accent1 - 60%" xfId="4" xr:uid="{00000000-0005-0000-0000-000003000000}"/>
    <cellStyle name="Accent2" xfId="5" xr:uid="{00000000-0005-0000-0000-000004000000}"/>
    <cellStyle name="Accent2 - 20%" xfId="6" xr:uid="{00000000-0005-0000-0000-000005000000}"/>
    <cellStyle name="Accent2 - 40%" xfId="7" xr:uid="{00000000-0005-0000-0000-000006000000}"/>
    <cellStyle name="Accent2 - 60%" xfId="8" xr:uid="{00000000-0005-0000-0000-000007000000}"/>
    <cellStyle name="Accent3" xfId="9" xr:uid="{00000000-0005-0000-0000-000008000000}"/>
    <cellStyle name="Accent3 - 20%" xfId="10" xr:uid="{00000000-0005-0000-0000-000009000000}"/>
    <cellStyle name="Accent3 - 40%" xfId="11" xr:uid="{00000000-0005-0000-0000-00000A000000}"/>
    <cellStyle name="Accent3 - 60%" xfId="12" xr:uid="{00000000-0005-0000-0000-00000B000000}"/>
    <cellStyle name="Accent4" xfId="13" xr:uid="{00000000-0005-0000-0000-00000C000000}"/>
    <cellStyle name="Accent4 - 20%" xfId="14" xr:uid="{00000000-0005-0000-0000-00000D000000}"/>
    <cellStyle name="Accent4 - 40%" xfId="15" xr:uid="{00000000-0005-0000-0000-00000E000000}"/>
    <cellStyle name="Accent4 - 60%" xfId="16" xr:uid="{00000000-0005-0000-0000-00000F000000}"/>
    <cellStyle name="Accent5" xfId="17" xr:uid="{00000000-0005-0000-0000-000010000000}"/>
    <cellStyle name="Accent5 - 20%" xfId="18" xr:uid="{00000000-0005-0000-0000-000011000000}"/>
    <cellStyle name="Accent5 - 40%" xfId="19" xr:uid="{00000000-0005-0000-0000-000012000000}"/>
    <cellStyle name="Accent5 - 60%" xfId="20" xr:uid="{00000000-0005-0000-0000-000013000000}"/>
    <cellStyle name="Accent6" xfId="21" xr:uid="{00000000-0005-0000-0000-000014000000}"/>
    <cellStyle name="Accent6 - 20%" xfId="22" xr:uid="{00000000-0005-0000-0000-000015000000}"/>
    <cellStyle name="Accent6 - 40%" xfId="23" xr:uid="{00000000-0005-0000-0000-000016000000}"/>
    <cellStyle name="Accent6 - 60%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mphasis 1" xfId="28" xr:uid="{00000000-0005-0000-0000-00001B000000}"/>
    <cellStyle name="Emphasis 2" xfId="29" xr:uid="{00000000-0005-0000-0000-00001C000000}"/>
    <cellStyle name="Emphasis 3" xfId="30" xr:uid="{00000000-0005-0000-0000-00001D000000}"/>
    <cellStyle name="Good" xfId="31" xr:uid="{00000000-0005-0000-0000-00001E000000}"/>
    <cellStyle name="Heading 1" xfId="32" xr:uid="{00000000-0005-0000-0000-00001F000000}"/>
    <cellStyle name="Heading 2" xfId="33" xr:uid="{00000000-0005-0000-0000-000020000000}"/>
    <cellStyle name="Heading 3" xfId="34" xr:uid="{00000000-0005-0000-0000-000021000000}"/>
    <cellStyle name="Heading 4" xfId="35" xr:uid="{00000000-0005-0000-0000-000022000000}"/>
    <cellStyle name="Input" xfId="36" xr:uid="{00000000-0005-0000-0000-000023000000}"/>
    <cellStyle name="Linked Cell" xfId="37" xr:uid="{00000000-0005-0000-0000-000024000000}"/>
    <cellStyle name="Neutral" xfId="38" xr:uid="{00000000-0005-0000-0000-000025000000}"/>
    <cellStyle name="Normal 3" xfId="39" xr:uid="{00000000-0005-0000-0000-000026000000}"/>
    <cellStyle name="Normalny" xfId="0" builtinId="0"/>
    <cellStyle name="Normalny 2" xfId="40" xr:uid="{00000000-0005-0000-0000-000028000000}"/>
    <cellStyle name="Normalny 3" xfId="41" xr:uid="{00000000-0005-0000-0000-000029000000}"/>
    <cellStyle name="Normalny_dzielnice termin spr." xfId="42" xr:uid="{00000000-0005-0000-0000-00002A000000}"/>
    <cellStyle name="Note" xfId="43" xr:uid="{00000000-0005-0000-0000-00002B000000}"/>
    <cellStyle name="Output" xfId="44" xr:uid="{00000000-0005-0000-0000-00002C000000}"/>
    <cellStyle name="SAPBEXaggData" xfId="45" xr:uid="{00000000-0005-0000-0000-00002D000000}"/>
    <cellStyle name="SAPBEXaggDataEmph" xfId="46" xr:uid="{00000000-0005-0000-0000-00002E000000}"/>
    <cellStyle name="SAPBEXaggItem" xfId="47" xr:uid="{00000000-0005-0000-0000-00002F000000}"/>
    <cellStyle name="SAPBEXaggItemX" xfId="48" xr:uid="{00000000-0005-0000-0000-000030000000}"/>
    <cellStyle name="SAPBEXchaText" xfId="49" xr:uid="{00000000-0005-0000-0000-000031000000}"/>
    <cellStyle name="SAPBEXexcBad7" xfId="50" xr:uid="{00000000-0005-0000-0000-000032000000}"/>
    <cellStyle name="SAPBEXexcBad8" xfId="51" xr:uid="{00000000-0005-0000-0000-000033000000}"/>
    <cellStyle name="SAPBEXexcBad9" xfId="52" xr:uid="{00000000-0005-0000-0000-000034000000}"/>
    <cellStyle name="SAPBEXexcCritical4" xfId="53" xr:uid="{00000000-0005-0000-0000-000035000000}"/>
    <cellStyle name="SAPBEXexcCritical5" xfId="54" xr:uid="{00000000-0005-0000-0000-000036000000}"/>
    <cellStyle name="SAPBEXexcCritical6" xfId="55" xr:uid="{00000000-0005-0000-0000-000037000000}"/>
    <cellStyle name="SAPBEXexcGood1" xfId="56" xr:uid="{00000000-0005-0000-0000-000038000000}"/>
    <cellStyle name="SAPBEXexcGood2" xfId="57" xr:uid="{00000000-0005-0000-0000-000039000000}"/>
    <cellStyle name="SAPBEXexcGood3" xfId="58" xr:uid="{00000000-0005-0000-0000-00003A000000}"/>
    <cellStyle name="SAPBEXfilterDrill" xfId="59" xr:uid="{00000000-0005-0000-0000-00003B000000}"/>
    <cellStyle name="SAPBEXfilterItem" xfId="60" xr:uid="{00000000-0005-0000-0000-00003C000000}"/>
    <cellStyle name="SAPBEXfilterText" xfId="61" xr:uid="{00000000-0005-0000-0000-00003D000000}"/>
    <cellStyle name="SAPBEXformats" xfId="62" xr:uid="{00000000-0005-0000-0000-00003E000000}"/>
    <cellStyle name="SAPBEXheaderItem" xfId="63" xr:uid="{00000000-0005-0000-0000-00003F000000}"/>
    <cellStyle name="SAPBEXheaderText" xfId="64" xr:uid="{00000000-0005-0000-0000-000040000000}"/>
    <cellStyle name="SAPBEXHLevel0" xfId="65" xr:uid="{00000000-0005-0000-0000-000041000000}"/>
    <cellStyle name="SAPBEXHLevel0X" xfId="66" xr:uid="{00000000-0005-0000-0000-000042000000}"/>
    <cellStyle name="SAPBEXHLevel1" xfId="67" xr:uid="{00000000-0005-0000-0000-000043000000}"/>
    <cellStyle name="SAPBEXHLevel1X" xfId="68" xr:uid="{00000000-0005-0000-0000-000044000000}"/>
    <cellStyle name="SAPBEXHLevel2" xfId="69" xr:uid="{00000000-0005-0000-0000-000045000000}"/>
    <cellStyle name="SAPBEXHLevel2X" xfId="70" xr:uid="{00000000-0005-0000-0000-000046000000}"/>
    <cellStyle name="SAPBEXHLevel3" xfId="71" xr:uid="{00000000-0005-0000-0000-000047000000}"/>
    <cellStyle name="SAPBEXHLevel3X" xfId="72" xr:uid="{00000000-0005-0000-0000-000048000000}"/>
    <cellStyle name="SAPBEXinputData" xfId="73" xr:uid="{00000000-0005-0000-0000-000049000000}"/>
    <cellStyle name="SAPBEXresData" xfId="74" xr:uid="{00000000-0005-0000-0000-00004A000000}"/>
    <cellStyle name="SAPBEXresDataEmph" xfId="75" xr:uid="{00000000-0005-0000-0000-00004B000000}"/>
    <cellStyle name="SAPBEXresItem" xfId="76" xr:uid="{00000000-0005-0000-0000-00004C000000}"/>
    <cellStyle name="SAPBEXresItemX" xfId="77" xr:uid="{00000000-0005-0000-0000-00004D000000}"/>
    <cellStyle name="SAPBEXstdData" xfId="78" xr:uid="{00000000-0005-0000-0000-00004E000000}"/>
    <cellStyle name="SAPBEXstdDataEmph" xfId="79" xr:uid="{00000000-0005-0000-0000-00004F000000}"/>
    <cellStyle name="SAPBEXstdItem" xfId="80" xr:uid="{00000000-0005-0000-0000-000050000000}"/>
    <cellStyle name="SAPBEXstdItemX" xfId="81" xr:uid="{00000000-0005-0000-0000-000051000000}"/>
    <cellStyle name="SAPBEXtitle" xfId="82" xr:uid="{00000000-0005-0000-0000-000052000000}"/>
    <cellStyle name="SAPBEXundefined" xfId="83" xr:uid="{00000000-0005-0000-0000-000053000000}"/>
    <cellStyle name="Sheet Title" xfId="84" xr:uid="{00000000-0005-0000-0000-000054000000}"/>
    <cellStyle name="Total" xfId="85" xr:uid="{00000000-0005-0000-0000-000055000000}"/>
    <cellStyle name="Walutowy" xfId="86" builtinId="4"/>
    <cellStyle name="Warning Text" xfId="87" xr:uid="{00000000-0005-0000-0000-00005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3333"/>
      <rgbColor rgb="0099FF99"/>
      <rgbColor rgb="000000FF"/>
      <rgbColor rgb="00FFFF00"/>
      <rgbColor rgb="00FF00FF"/>
      <rgbColor rgb="00CDDEE9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87C7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D4E2EE"/>
      <rgbColor rgb="00EFF6FB"/>
      <rgbColor rgb="00CCFFCC"/>
      <rgbColor rgb="00F5FF7F"/>
      <rgbColor rgb="00DEEAF2"/>
      <rgbColor rgb="00FFBBBB"/>
      <rgbColor rgb="00CC99FF"/>
      <rgbColor rgb="00FFCC99"/>
      <rgbColor rgb="004D6776"/>
      <rgbColor rgb="0033CCCC"/>
      <rgbColor rgb="0060ED84"/>
      <rgbColor rgb="00FFCC33"/>
      <rgbColor rgb="00FFAB1D"/>
      <rgbColor rgb="00FF8800"/>
      <rgbColor rgb="00C4D9E9"/>
      <rgbColor rgb="00969696"/>
      <rgbColor rgb="00003366"/>
      <rgbColor rgb="005BCB77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/>
  <sheetData/>
  <customSheetViews>
    <customSheetView guid="{DE9178B7-7BAA-4669-9575-43FAD4CFD495}" state="veryHidden">
      <pageMargins left="0.75" right="0.75" top="1" bottom="1" header="0.5" footer="0.5"/>
      <headerFooter alignWithMargins="0"/>
    </customSheetView>
    <customSheetView guid="{17151551-8460-47BF-8C20-7FE2DB216614}" state="veryHidden" showRuler="0">
      <pageMargins left="0.75" right="0.75" top="1" bottom="1" header="0.5" footer="0.5"/>
      <headerFooter alignWithMargins="0"/>
    </customSheetView>
  </customSheetViews>
  <phoneticPr fontId="30" type="noConversion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2:K597"/>
  <sheetViews>
    <sheetView tabSelected="1" zoomScaleNormal="100" workbookViewId="0">
      <selection activeCell="D11" sqref="D11"/>
    </sheetView>
  </sheetViews>
  <sheetFormatPr defaultRowHeight="13.5"/>
  <cols>
    <col min="1" max="1" width="25.28515625" style="2" customWidth="1"/>
    <col min="2" max="2" width="30.85546875" style="2" customWidth="1"/>
    <col min="3" max="3" width="25.85546875" style="2" customWidth="1"/>
    <col min="4" max="4" width="22.42578125" style="2" customWidth="1"/>
    <col min="5" max="5" width="19.7109375" style="2" customWidth="1"/>
    <col min="6" max="6" width="16.140625" style="2" customWidth="1"/>
    <col min="7" max="7" width="16.42578125" style="2" customWidth="1"/>
    <col min="8" max="8" width="14" style="2" customWidth="1"/>
    <col min="9" max="9" width="16.42578125" style="2" customWidth="1"/>
    <col min="10" max="10" width="13.7109375" style="2" customWidth="1"/>
    <col min="11" max="11" width="18.28515625" style="2" customWidth="1"/>
    <col min="12" max="16384" width="9.140625" style="2"/>
  </cols>
  <sheetData>
    <row r="2" spans="1:10" s="5" customFormat="1" ht="16.5">
      <c r="A2" s="13"/>
      <c r="D2" s="7"/>
      <c r="E2" s="6"/>
      <c r="F2" s="6" t="s">
        <v>389</v>
      </c>
      <c r="G2" s="6"/>
      <c r="H2" s="6"/>
      <c r="I2" s="6"/>
    </row>
    <row r="3" spans="1:10" s="5" customFormat="1">
      <c r="B3" s="12"/>
      <c r="C3" s="12"/>
      <c r="D3" s="8"/>
      <c r="E3" s="8"/>
      <c r="F3" s="524" t="s">
        <v>247</v>
      </c>
      <c r="G3" s="522"/>
      <c r="H3" s="522"/>
      <c r="I3" s="522"/>
      <c r="J3" s="522"/>
    </row>
    <row r="4" spans="1:10" s="9" customFormat="1" ht="15">
      <c r="A4" s="12"/>
      <c r="B4" s="11"/>
      <c r="C4" s="11"/>
      <c r="D4" s="623"/>
      <c r="E4" s="623"/>
    </row>
    <row r="5" spans="1:10" ht="15" customHeight="1">
      <c r="A5" s="555" t="s">
        <v>351</v>
      </c>
      <c r="B5" s="555"/>
      <c r="C5" s="555"/>
      <c r="D5" s="555"/>
      <c r="E5" s="555"/>
      <c r="F5" s="555"/>
      <c r="G5" s="555"/>
      <c r="H5" s="555"/>
      <c r="I5" s="555"/>
    </row>
    <row r="6" spans="1:10" ht="14.25" thickBot="1">
      <c r="A6" s="471"/>
      <c r="B6" s="472"/>
      <c r="C6" s="472"/>
      <c r="D6" s="472"/>
      <c r="E6" s="472"/>
      <c r="F6" s="472"/>
      <c r="G6" s="472"/>
      <c r="H6" s="471"/>
      <c r="I6" s="471"/>
    </row>
    <row r="7" spans="1:10" ht="15" customHeight="1" thickBot="1">
      <c r="A7" s="635"/>
      <c r="B7" s="634" t="s">
        <v>16</v>
      </c>
      <c r="C7" s="642"/>
      <c r="D7" s="642"/>
      <c r="E7" s="642"/>
      <c r="F7" s="642"/>
      <c r="G7" s="643"/>
      <c r="H7" s="24"/>
      <c r="I7" s="24"/>
    </row>
    <row r="8" spans="1:10" ht="69.75" customHeight="1">
      <c r="A8" s="637" t="s">
        <v>115</v>
      </c>
      <c r="B8" s="638" t="s">
        <v>9</v>
      </c>
      <c r="C8" s="631" t="s">
        <v>250</v>
      </c>
      <c r="D8" s="630" t="s">
        <v>245</v>
      </c>
      <c r="E8" s="632" t="s">
        <v>127</v>
      </c>
      <c r="F8" s="633" t="s">
        <v>128</v>
      </c>
      <c r="G8" s="633" t="s">
        <v>129</v>
      </c>
      <c r="H8" s="633" t="s">
        <v>120</v>
      </c>
      <c r="I8" s="639" t="s">
        <v>95</v>
      </c>
    </row>
    <row r="9" spans="1:10" s="1" customFormat="1" ht="12.75" customHeight="1">
      <c r="A9" s="636" t="s">
        <v>18</v>
      </c>
      <c r="B9" s="624"/>
      <c r="C9" s="624"/>
      <c r="D9" s="624"/>
      <c r="E9" s="625"/>
      <c r="F9" s="625"/>
      <c r="G9" s="625"/>
      <c r="H9" s="625"/>
      <c r="I9" s="626"/>
    </row>
    <row r="10" spans="1:10" s="1" customFormat="1" ht="12.75">
      <c r="A10" s="382" t="s">
        <v>248</v>
      </c>
      <c r="B10" s="14">
        <v>378863459.98000002</v>
      </c>
      <c r="C10" s="14">
        <v>932201.37</v>
      </c>
      <c r="D10" s="14">
        <v>162684557.84</v>
      </c>
      <c r="E10" s="14">
        <v>3023010.02</v>
      </c>
      <c r="F10" s="14">
        <v>214645.36</v>
      </c>
      <c r="G10" s="14">
        <v>5611179.5700000003</v>
      </c>
      <c r="H10" s="14">
        <v>85965015.980000004</v>
      </c>
      <c r="I10" s="15">
        <f>B10+D10+E10+F10+G10+H10</f>
        <v>636361868.75000012</v>
      </c>
    </row>
    <row r="11" spans="1:10">
      <c r="A11" s="382" t="s">
        <v>19</v>
      </c>
      <c r="B11" s="14">
        <f t="shared" ref="B11:I11" si="0">SUM(B12:B14)</f>
        <v>15441994.33</v>
      </c>
      <c r="C11" s="14">
        <f t="shared" si="0"/>
        <v>65.849999999999994</v>
      </c>
      <c r="D11" s="14">
        <f t="shared" si="0"/>
        <v>440984.95999999996</v>
      </c>
      <c r="E11" s="14">
        <f t="shared" si="0"/>
        <v>310880</v>
      </c>
      <c r="F11" s="14">
        <f t="shared" si="0"/>
        <v>0</v>
      </c>
      <c r="G11" s="14">
        <f t="shared" si="0"/>
        <v>733709.12</v>
      </c>
      <c r="H11" s="14">
        <f t="shared" si="0"/>
        <v>23754334.300000001</v>
      </c>
      <c r="I11" s="15">
        <f t="shared" si="0"/>
        <v>40681902.710000001</v>
      </c>
    </row>
    <row r="12" spans="1:10">
      <c r="A12" s="383" t="s">
        <v>20</v>
      </c>
      <c r="B12" s="16">
        <v>605222.19999999995</v>
      </c>
      <c r="C12" s="16">
        <v>0</v>
      </c>
      <c r="D12" s="16">
        <v>0</v>
      </c>
      <c r="E12" s="16">
        <v>239500</v>
      </c>
      <c r="F12" s="16">
        <v>0</v>
      </c>
      <c r="G12" s="16">
        <v>733709.12</v>
      </c>
      <c r="H12" s="16">
        <v>24162328.210000001</v>
      </c>
      <c r="I12" s="17">
        <f>SUM(B12:H12)</f>
        <v>25740759.530000001</v>
      </c>
    </row>
    <row r="13" spans="1:10">
      <c r="A13" s="383" t="s">
        <v>21</v>
      </c>
      <c r="B13" s="16">
        <v>14836772.130000001</v>
      </c>
      <c r="C13" s="16">
        <v>65.849999999999994</v>
      </c>
      <c r="D13" s="16">
        <v>104371.05</v>
      </c>
      <c r="E13" s="16">
        <v>0</v>
      </c>
      <c r="F13" s="16">
        <v>0</v>
      </c>
      <c r="G13" s="16">
        <v>0</v>
      </c>
      <c r="H13" s="16">
        <v>0</v>
      </c>
      <c r="I13" s="17">
        <f>SUM(B13:H13)-C13</f>
        <v>14941143.180000002</v>
      </c>
    </row>
    <row r="14" spans="1:10">
      <c r="A14" s="383" t="s">
        <v>359</v>
      </c>
      <c r="B14" s="16">
        <v>0</v>
      </c>
      <c r="C14" s="16">
        <v>0</v>
      </c>
      <c r="D14" s="16">
        <v>336613.91</v>
      </c>
      <c r="E14" s="16">
        <v>71380</v>
      </c>
      <c r="F14" s="16">
        <v>0</v>
      </c>
      <c r="G14" s="16">
        <v>0</v>
      </c>
      <c r="H14" s="16">
        <v>-407993.91</v>
      </c>
      <c r="I14" s="17">
        <f>SUM(B14:H14)</f>
        <v>0</v>
      </c>
    </row>
    <row r="15" spans="1:10">
      <c r="A15" s="382" t="s">
        <v>22</v>
      </c>
      <c r="B15" s="14">
        <f>SUM(B16:B17)</f>
        <v>3168222.3600000003</v>
      </c>
      <c r="C15" s="14">
        <f t="shared" ref="C15:H15" si="1">SUM(C16:C17)</f>
        <v>22082.43</v>
      </c>
      <c r="D15" s="14">
        <f t="shared" si="1"/>
        <v>0</v>
      </c>
      <c r="E15" s="14">
        <f t="shared" si="1"/>
        <v>7076</v>
      </c>
      <c r="F15" s="14">
        <f t="shared" si="1"/>
        <v>0</v>
      </c>
      <c r="G15" s="14">
        <f t="shared" si="1"/>
        <v>93308.11</v>
      </c>
      <c r="H15" s="14">
        <f t="shared" si="1"/>
        <v>16315962.51</v>
      </c>
      <c r="I15" s="15">
        <f>B15+D15+E15+F15+G15+H15</f>
        <v>19584568.98</v>
      </c>
    </row>
    <row r="16" spans="1:10">
      <c r="A16" s="383" t="s">
        <v>23</v>
      </c>
      <c r="B16" s="16">
        <v>3049521.93</v>
      </c>
      <c r="C16" s="16">
        <v>0</v>
      </c>
      <c r="D16" s="16">
        <v>0</v>
      </c>
      <c r="E16" s="16">
        <v>7076</v>
      </c>
      <c r="F16" s="16">
        <v>0</v>
      </c>
      <c r="G16" s="16">
        <v>81086.59</v>
      </c>
      <c r="H16" s="16">
        <v>0</v>
      </c>
      <c r="I16" s="17">
        <f>SUM(B16:H16)</f>
        <v>3137684.52</v>
      </c>
    </row>
    <row r="17" spans="1:9">
      <c r="A17" s="383" t="s">
        <v>21</v>
      </c>
      <c r="B17" s="16">
        <v>118700.43</v>
      </c>
      <c r="C17" s="16">
        <v>22082.43</v>
      </c>
      <c r="D17" s="16">
        <v>0</v>
      </c>
      <c r="E17" s="16">
        <v>0</v>
      </c>
      <c r="F17" s="16">
        <v>0</v>
      </c>
      <c r="G17" s="16">
        <v>12221.52</v>
      </c>
      <c r="H17" s="16">
        <v>16315962.51</v>
      </c>
      <c r="I17" s="17">
        <f>H17+G17+E17+D17+B17</f>
        <v>16446884.459999999</v>
      </c>
    </row>
    <row r="18" spans="1:9">
      <c r="A18" s="382" t="s">
        <v>30</v>
      </c>
      <c r="B18" s="14">
        <f>B10+B11-B15</f>
        <v>391137231.94999999</v>
      </c>
      <c r="C18" s="14">
        <f t="shared" ref="C18:H18" si="2">C10+C11-C15</f>
        <v>910184.78999999992</v>
      </c>
      <c r="D18" s="14">
        <f t="shared" si="2"/>
        <v>163125542.80000001</v>
      </c>
      <c r="E18" s="14">
        <f t="shared" si="2"/>
        <v>3326814.02</v>
      </c>
      <c r="F18" s="14">
        <f t="shared" si="2"/>
        <v>214645.36</v>
      </c>
      <c r="G18" s="14">
        <f t="shared" si="2"/>
        <v>6251580.5800000001</v>
      </c>
      <c r="H18" s="14">
        <f t="shared" si="2"/>
        <v>93403387.769999996</v>
      </c>
      <c r="I18" s="15">
        <f>B18+D18+E18+F18+G18+H18</f>
        <v>657459202.48000002</v>
      </c>
    </row>
    <row r="19" spans="1:9">
      <c r="A19" s="627" t="s">
        <v>243</v>
      </c>
      <c r="B19" s="628"/>
      <c r="C19" s="628"/>
      <c r="D19" s="628"/>
      <c r="E19" s="628"/>
      <c r="F19" s="628"/>
      <c r="G19" s="628"/>
      <c r="H19" s="628"/>
      <c r="I19" s="629"/>
    </row>
    <row r="20" spans="1:9">
      <c r="A20" s="382" t="s">
        <v>27</v>
      </c>
      <c r="B20" s="14">
        <v>1252999.3</v>
      </c>
      <c r="C20" s="14">
        <v>0</v>
      </c>
      <c r="D20" s="14">
        <v>78337433.129999995</v>
      </c>
      <c r="E20" s="14">
        <v>2955153.96</v>
      </c>
      <c r="F20" s="14">
        <v>214645.36</v>
      </c>
      <c r="G20" s="14">
        <v>5545910.9000000004</v>
      </c>
      <c r="H20" s="14">
        <v>0</v>
      </c>
      <c r="I20" s="15">
        <f>SUM(B20:H20)</f>
        <v>88306142.649999991</v>
      </c>
    </row>
    <row r="21" spans="1:9">
      <c r="A21" s="382" t="s">
        <v>19</v>
      </c>
      <c r="B21" s="14">
        <f>SUM(B22:B24)</f>
        <v>119079.61</v>
      </c>
      <c r="C21" s="14">
        <f t="shared" ref="C21:I21" si="3">SUM(C22:C24)</f>
        <v>0</v>
      </c>
      <c r="D21" s="14">
        <f t="shared" si="3"/>
        <v>6981879.4000000004</v>
      </c>
      <c r="E21" s="14">
        <f t="shared" si="3"/>
        <v>48641.52</v>
      </c>
      <c r="F21" s="14">
        <f t="shared" si="3"/>
        <v>0</v>
      </c>
      <c r="G21" s="14">
        <f t="shared" si="3"/>
        <v>758888.34</v>
      </c>
      <c r="H21" s="14">
        <f t="shared" si="3"/>
        <v>0</v>
      </c>
      <c r="I21" s="15">
        <f t="shared" si="3"/>
        <v>7908488.8700000001</v>
      </c>
    </row>
    <row r="22" spans="1:9">
      <c r="A22" s="383" t="s">
        <v>28</v>
      </c>
      <c r="B22" s="16">
        <v>119079.61</v>
      </c>
      <c r="C22" s="16">
        <v>0</v>
      </c>
      <c r="D22" s="16">
        <v>6979922.4400000004</v>
      </c>
      <c r="E22" s="16">
        <v>48641.52</v>
      </c>
      <c r="F22" s="16">
        <v>0</v>
      </c>
      <c r="G22" s="16">
        <v>25179.22</v>
      </c>
      <c r="H22" s="16">
        <v>0</v>
      </c>
      <c r="I22" s="17">
        <f t="shared" ref="I22:I27" si="4">SUM(B22:H22)</f>
        <v>7172822.79</v>
      </c>
    </row>
    <row r="23" spans="1:9">
      <c r="A23" s="383" t="s">
        <v>21</v>
      </c>
      <c r="B23" s="16">
        <v>0</v>
      </c>
      <c r="C23" s="16">
        <v>0</v>
      </c>
      <c r="D23" s="16">
        <v>1956.96</v>
      </c>
      <c r="E23" s="16">
        <v>0</v>
      </c>
      <c r="F23" s="16">
        <v>0</v>
      </c>
      <c r="G23" s="16">
        <v>733709.12</v>
      </c>
      <c r="H23" s="16">
        <v>0</v>
      </c>
      <c r="I23" s="17">
        <f t="shared" si="4"/>
        <v>735666.08</v>
      </c>
    </row>
    <row r="24" spans="1:9">
      <c r="A24" s="383" t="s">
        <v>359</v>
      </c>
      <c r="B24" s="16">
        <v>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7">
        <f t="shared" si="4"/>
        <v>0</v>
      </c>
    </row>
    <row r="25" spans="1:9">
      <c r="A25" s="382" t="s">
        <v>22</v>
      </c>
      <c r="B25" s="14">
        <f>SUM(B26:B27)</f>
        <v>0</v>
      </c>
      <c r="C25" s="14">
        <f t="shared" ref="C25:I25" si="5">SUM(C26:C27)</f>
        <v>0</v>
      </c>
      <c r="D25" s="14">
        <f t="shared" si="5"/>
        <v>0</v>
      </c>
      <c r="E25" s="14">
        <f t="shared" si="5"/>
        <v>7076</v>
      </c>
      <c r="F25" s="14">
        <f t="shared" si="5"/>
        <v>0</v>
      </c>
      <c r="G25" s="14">
        <f t="shared" si="5"/>
        <v>93308.11</v>
      </c>
      <c r="H25" s="14">
        <f t="shared" si="5"/>
        <v>0</v>
      </c>
      <c r="I25" s="15">
        <f t="shared" si="5"/>
        <v>100384.11</v>
      </c>
    </row>
    <row r="26" spans="1:9">
      <c r="A26" s="383" t="s">
        <v>23</v>
      </c>
      <c r="B26" s="16">
        <v>0</v>
      </c>
      <c r="C26" s="16">
        <v>0</v>
      </c>
      <c r="D26" s="16">
        <v>0</v>
      </c>
      <c r="E26" s="16">
        <v>7076</v>
      </c>
      <c r="F26" s="16">
        <v>0</v>
      </c>
      <c r="G26" s="16">
        <v>81086.59</v>
      </c>
      <c r="H26" s="16">
        <v>0</v>
      </c>
      <c r="I26" s="17">
        <f t="shared" si="4"/>
        <v>88162.59</v>
      </c>
    </row>
    <row r="27" spans="1:9">
      <c r="A27" s="383" t="s">
        <v>21</v>
      </c>
      <c r="B27" s="16">
        <v>0</v>
      </c>
      <c r="C27" s="16">
        <v>0</v>
      </c>
      <c r="D27" s="16">
        <v>0</v>
      </c>
      <c r="E27" s="16">
        <v>0</v>
      </c>
      <c r="F27" s="16">
        <v>0</v>
      </c>
      <c r="G27" s="16">
        <v>12221.52</v>
      </c>
      <c r="H27" s="16">
        <v>0</v>
      </c>
      <c r="I27" s="17">
        <f t="shared" si="4"/>
        <v>12221.52</v>
      </c>
    </row>
    <row r="28" spans="1:9">
      <c r="A28" s="382" t="s">
        <v>30</v>
      </c>
      <c r="B28" s="14">
        <f>B20+B21-B25</f>
        <v>1372078.9100000001</v>
      </c>
      <c r="C28" s="14">
        <f t="shared" ref="C28:I28" si="6">C20+C21-C25</f>
        <v>0</v>
      </c>
      <c r="D28" s="14">
        <f t="shared" si="6"/>
        <v>85319312.530000001</v>
      </c>
      <c r="E28" s="14">
        <f t="shared" si="6"/>
        <v>2996719.48</v>
      </c>
      <c r="F28" s="14">
        <f t="shared" si="6"/>
        <v>214645.36</v>
      </c>
      <c r="G28" s="14">
        <f t="shared" si="6"/>
        <v>6211491.1299999999</v>
      </c>
      <c r="H28" s="14">
        <f t="shared" si="6"/>
        <v>0</v>
      </c>
      <c r="I28" s="15">
        <f t="shared" si="6"/>
        <v>96114247.409999996</v>
      </c>
    </row>
    <row r="29" spans="1:9">
      <c r="A29" s="627" t="s">
        <v>249</v>
      </c>
      <c r="B29" s="628"/>
      <c r="C29" s="628"/>
      <c r="D29" s="628"/>
      <c r="E29" s="628"/>
      <c r="F29" s="628"/>
      <c r="G29" s="628"/>
      <c r="H29" s="628"/>
      <c r="I29" s="629"/>
    </row>
    <row r="30" spans="1:9">
      <c r="A30" s="382" t="s">
        <v>27</v>
      </c>
      <c r="B30" s="14">
        <v>6302.04</v>
      </c>
      <c r="C30" s="14">
        <v>6302.04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5">
        <f>H30+G30+F30+E30+D30+B30</f>
        <v>6302.04</v>
      </c>
    </row>
    <row r="31" spans="1:9">
      <c r="A31" s="383" t="s">
        <v>37</v>
      </c>
      <c r="B31" s="16">
        <v>0</v>
      </c>
      <c r="C31" s="16">
        <v>0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7">
        <f>SUM(B31:H31)-C31</f>
        <v>0</v>
      </c>
    </row>
    <row r="32" spans="1:9">
      <c r="A32" s="383" t="s">
        <v>41</v>
      </c>
      <c r="B32" s="365">
        <v>3500.58</v>
      </c>
      <c r="C32" s="365">
        <v>3500.58</v>
      </c>
      <c r="D32" s="365">
        <v>0</v>
      </c>
      <c r="E32" s="365">
        <v>0</v>
      </c>
      <c r="F32" s="365">
        <v>0</v>
      </c>
      <c r="G32" s="365">
        <v>0</v>
      </c>
      <c r="H32" s="365">
        <v>0</v>
      </c>
      <c r="I32" s="17">
        <f>H32+G32+F32+E32+D32+B32</f>
        <v>3500.58</v>
      </c>
    </row>
    <row r="33" spans="1:9">
      <c r="A33" s="384" t="s">
        <v>30</v>
      </c>
      <c r="B33" s="366">
        <f>B30+B31-B32</f>
        <v>2801.46</v>
      </c>
      <c r="C33" s="366">
        <f t="shared" ref="C33:I33" si="7">C30+C31-C32</f>
        <v>2801.46</v>
      </c>
      <c r="D33" s="366">
        <f t="shared" si="7"/>
        <v>0</v>
      </c>
      <c r="E33" s="366">
        <f t="shared" si="7"/>
        <v>0</v>
      </c>
      <c r="F33" s="366">
        <f t="shared" si="7"/>
        <v>0</v>
      </c>
      <c r="G33" s="366">
        <f t="shared" si="7"/>
        <v>0</v>
      </c>
      <c r="H33" s="366">
        <f t="shared" si="7"/>
        <v>0</v>
      </c>
      <c r="I33" s="23">
        <f t="shared" si="7"/>
        <v>2801.46</v>
      </c>
    </row>
    <row r="34" spans="1:9">
      <c r="A34" s="627" t="s">
        <v>31</v>
      </c>
      <c r="B34" s="644"/>
      <c r="C34" s="644"/>
      <c r="D34" s="644"/>
      <c r="E34" s="644"/>
      <c r="F34" s="644"/>
      <c r="G34" s="644"/>
      <c r="H34" s="644"/>
      <c r="I34" s="629"/>
    </row>
    <row r="35" spans="1:9">
      <c r="A35" s="385" t="s">
        <v>27</v>
      </c>
      <c r="B35" s="18">
        <f t="shared" ref="B35:I35" si="8">B10-B20-B30</f>
        <v>377604158.63999999</v>
      </c>
      <c r="C35" s="18">
        <f>C10-C20-C30</f>
        <v>925899.33</v>
      </c>
      <c r="D35" s="18">
        <f t="shared" si="8"/>
        <v>84347124.710000008</v>
      </c>
      <c r="E35" s="18">
        <f t="shared" si="8"/>
        <v>67856.060000000056</v>
      </c>
      <c r="F35" s="18">
        <f t="shared" si="8"/>
        <v>0</v>
      </c>
      <c r="G35" s="18">
        <f t="shared" si="8"/>
        <v>65268.669999999925</v>
      </c>
      <c r="H35" s="18">
        <f t="shared" si="8"/>
        <v>85965015.980000004</v>
      </c>
      <c r="I35" s="19">
        <f t="shared" si="8"/>
        <v>548049424.06000018</v>
      </c>
    </row>
    <row r="36" spans="1:9" ht="14.25" thickBot="1">
      <c r="A36" s="386" t="s">
        <v>30</v>
      </c>
      <c r="B36" s="20">
        <f>B18-B28-B33</f>
        <v>389762351.57999998</v>
      </c>
      <c r="C36" s="20">
        <f t="shared" ref="C36:I36" si="9">C18-C28-C33</f>
        <v>907383.33</v>
      </c>
      <c r="D36" s="20">
        <f t="shared" si="9"/>
        <v>77806230.270000011</v>
      </c>
      <c r="E36" s="20">
        <f t="shared" si="9"/>
        <v>330094.54000000004</v>
      </c>
      <c r="F36" s="20">
        <f t="shared" si="9"/>
        <v>0</v>
      </c>
      <c r="G36" s="20">
        <f t="shared" si="9"/>
        <v>40089.450000000186</v>
      </c>
      <c r="H36" s="20">
        <f t="shared" si="9"/>
        <v>93403387.769999996</v>
      </c>
      <c r="I36" s="21">
        <f t="shared" si="9"/>
        <v>561342153.61000001</v>
      </c>
    </row>
    <row r="37" spans="1:9">
      <c r="A37" s="367"/>
      <c r="B37" s="303"/>
      <c r="C37" s="303"/>
      <c r="D37" s="303"/>
      <c r="E37" s="303"/>
      <c r="F37" s="303"/>
      <c r="G37" s="303"/>
      <c r="H37" s="303"/>
      <c r="I37" s="303"/>
    </row>
    <row r="38" spans="1:9" ht="14.25">
      <c r="A38" s="184" t="s">
        <v>350</v>
      </c>
      <c r="B38" s="184"/>
    </row>
    <row r="39" spans="1:9" ht="14.25" thickBot="1">
      <c r="A39"/>
      <c r="B39"/>
    </row>
    <row r="40" spans="1:9" ht="32.25" customHeight="1">
      <c r="A40" s="645" t="s">
        <v>242</v>
      </c>
      <c r="B40" s="646"/>
      <c r="C40" s="599" t="s">
        <v>244</v>
      </c>
    </row>
    <row r="41" spans="1:9" ht="24" customHeight="1">
      <c r="A41" s="425" t="s">
        <v>18</v>
      </c>
      <c r="B41" s="426"/>
      <c r="C41" s="427"/>
    </row>
    <row r="42" spans="1:9" ht="15">
      <c r="A42" s="606" t="s">
        <v>248</v>
      </c>
      <c r="B42" s="607"/>
      <c r="C42" s="199">
        <v>913493.25</v>
      </c>
    </row>
    <row r="43" spans="1:9" ht="15">
      <c r="A43" s="694" t="s">
        <v>19</v>
      </c>
      <c r="B43" s="695"/>
      <c r="C43" s="200">
        <f>SUM(C44:C45)</f>
        <v>186236.15</v>
      </c>
    </row>
    <row r="44" spans="1:9" ht="15">
      <c r="A44" s="640" t="s">
        <v>20</v>
      </c>
      <c r="B44" s="641"/>
      <c r="C44" s="201">
        <v>186236.15</v>
      </c>
    </row>
    <row r="45" spans="1:9" ht="15">
      <c r="A45" s="640" t="s">
        <v>21</v>
      </c>
      <c r="B45" s="641"/>
      <c r="C45" s="201">
        <v>0</v>
      </c>
    </row>
    <row r="46" spans="1:9" ht="15">
      <c r="A46" s="694" t="s">
        <v>22</v>
      </c>
      <c r="B46" s="695"/>
      <c r="C46" s="200">
        <f>SUM(C47:C48)</f>
        <v>0</v>
      </c>
    </row>
    <row r="47" spans="1:9" ht="15">
      <c r="A47" s="640" t="s">
        <v>23</v>
      </c>
      <c r="B47" s="641"/>
      <c r="C47" s="201">
        <v>0</v>
      </c>
    </row>
    <row r="48" spans="1:9" ht="15">
      <c r="A48" s="640" t="s">
        <v>21</v>
      </c>
      <c r="B48" s="641"/>
      <c r="C48" s="201">
        <v>0</v>
      </c>
    </row>
    <row r="49" spans="1:3" ht="15">
      <c r="A49" s="694" t="s">
        <v>251</v>
      </c>
      <c r="B49" s="695"/>
      <c r="C49" s="200">
        <f>C42+C43-C46</f>
        <v>1099729.3999999999</v>
      </c>
    </row>
    <row r="50" spans="1:3" ht="15">
      <c r="A50" s="425" t="s">
        <v>243</v>
      </c>
      <c r="B50" s="426"/>
      <c r="C50" s="427"/>
    </row>
    <row r="51" spans="1:3" ht="15">
      <c r="A51" s="606" t="s">
        <v>27</v>
      </c>
      <c r="B51" s="607"/>
      <c r="C51" s="199">
        <v>913493.25</v>
      </c>
    </row>
    <row r="52" spans="1:3" ht="15">
      <c r="A52" s="694" t="s">
        <v>19</v>
      </c>
      <c r="B52" s="695"/>
      <c r="C52" s="200">
        <f>SUM(C53:C54)</f>
        <v>186236.15</v>
      </c>
    </row>
    <row r="53" spans="1:3" ht="15">
      <c r="A53" s="640" t="s">
        <v>28</v>
      </c>
      <c r="B53" s="641"/>
      <c r="C53" s="201">
        <v>0</v>
      </c>
    </row>
    <row r="54" spans="1:3" ht="15">
      <c r="A54" s="640" t="s">
        <v>21</v>
      </c>
      <c r="B54" s="641"/>
      <c r="C54" s="201">
        <v>186236.15</v>
      </c>
    </row>
    <row r="55" spans="1:3" ht="15">
      <c r="A55" s="694" t="s">
        <v>22</v>
      </c>
      <c r="B55" s="695"/>
      <c r="C55" s="200">
        <f>SUM(C56:C57)</f>
        <v>0</v>
      </c>
    </row>
    <row r="56" spans="1:3" ht="15">
      <c r="A56" s="640" t="s">
        <v>23</v>
      </c>
      <c r="B56" s="641"/>
      <c r="C56" s="201">
        <v>0</v>
      </c>
    </row>
    <row r="57" spans="1:3" ht="13.5" customHeight="1">
      <c r="A57" s="698" t="s">
        <v>21</v>
      </c>
      <c r="B57" s="699"/>
      <c r="C57" s="202">
        <v>0</v>
      </c>
    </row>
    <row r="58" spans="1:3" ht="15">
      <c r="A58" s="696" t="s">
        <v>30</v>
      </c>
      <c r="B58" s="697"/>
      <c r="C58" s="203">
        <f>C51+C52-C55</f>
        <v>1099729.3999999999</v>
      </c>
    </row>
    <row r="59" spans="1:3" ht="15">
      <c r="A59" s="428" t="s">
        <v>249</v>
      </c>
      <c r="B59" s="429"/>
      <c r="C59" s="427"/>
    </row>
    <row r="60" spans="1:3" ht="15">
      <c r="A60" s="606" t="s">
        <v>27</v>
      </c>
      <c r="B60" s="607"/>
      <c r="C60" s="199"/>
    </row>
    <row r="61" spans="1:3" ht="15">
      <c r="A61" s="600" t="s">
        <v>37</v>
      </c>
      <c r="B61" s="601"/>
      <c r="C61" s="205">
        <v>0</v>
      </c>
    </row>
    <row r="62" spans="1:3" ht="15">
      <c r="A62" s="600" t="s">
        <v>41</v>
      </c>
      <c r="B62" s="601"/>
      <c r="C62" s="205">
        <v>0</v>
      </c>
    </row>
    <row r="63" spans="1:3" ht="15">
      <c r="A63" s="602" t="s">
        <v>251</v>
      </c>
      <c r="B63" s="603"/>
      <c r="C63" s="204">
        <f>C60+C61-C62</f>
        <v>0</v>
      </c>
    </row>
    <row r="64" spans="1:3" ht="15">
      <c r="A64" s="425" t="s">
        <v>31</v>
      </c>
      <c r="B64" s="426"/>
      <c r="C64" s="427"/>
    </row>
    <row r="65" spans="1:5" ht="15">
      <c r="A65" s="606" t="s">
        <v>27</v>
      </c>
      <c r="B65" s="607"/>
      <c r="C65" s="199">
        <f>C42-C51-C60</f>
        <v>0</v>
      </c>
    </row>
    <row r="66" spans="1:5" ht="15.75" thickBot="1">
      <c r="A66" s="709" t="s">
        <v>30</v>
      </c>
      <c r="B66" s="710"/>
      <c r="C66" s="206">
        <f>C49-C58-C63</f>
        <v>0</v>
      </c>
    </row>
    <row r="69" spans="1:5" ht="15">
      <c r="A69" s="604" t="s">
        <v>349</v>
      </c>
      <c r="B69" s="605"/>
      <c r="C69" s="605"/>
      <c r="D69" s="605"/>
      <c r="E69" s="605"/>
    </row>
    <row r="70" spans="1:5" ht="14.25" thickBot="1">
      <c r="A70" s="25"/>
      <c r="B70" s="26"/>
      <c r="C70" s="26"/>
      <c r="D70" s="26"/>
      <c r="E70" s="26"/>
    </row>
    <row r="71" spans="1:5" ht="102.75" thickBot="1">
      <c r="A71" s="27" t="s">
        <v>98</v>
      </c>
      <c r="B71" s="28" t="s">
        <v>252</v>
      </c>
      <c r="C71" s="28" t="s">
        <v>253</v>
      </c>
      <c r="D71" s="28" t="s">
        <v>254</v>
      </c>
      <c r="E71" s="29" t="s">
        <v>220</v>
      </c>
    </row>
    <row r="72" spans="1:5" ht="14.25" thickBot="1">
      <c r="A72" s="30" t="s">
        <v>18</v>
      </c>
      <c r="B72" s="31" t="s">
        <v>390</v>
      </c>
      <c r="C72" s="31" t="s">
        <v>390</v>
      </c>
      <c r="D72" s="31" t="s">
        <v>390</v>
      </c>
      <c r="E72" s="32" t="s">
        <v>390</v>
      </c>
    </row>
    <row r="73" spans="1:5" ht="25.5">
      <c r="A73" s="33" t="s">
        <v>226</v>
      </c>
      <c r="B73" s="34"/>
      <c r="C73" s="34"/>
      <c r="D73" s="34"/>
      <c r="E73" s="35">
        <f>B73+C73+D73</f>
        <v>0</v>
      </c>
    </row>
    <row r="74" spans="1:5">
      <c r="A74" s="36" t="s">
        <v>37</v>
      </c>
      <c r="B74" s="37">
        <f>SUM(B75:B76)</f>
        <v>0</v>
      </c>
      <c r="C74" s="37">
        <f>SUM(C75:C76)</f>
        <v>0</v>
      </c>
      <c r="D74" s="37">
        <f>SUM(D75:D76)</f>
        <v>0</v>
      </c>
      <c r="E74" s="38">
        <f>SUM(E75:E76)</f>
        <v>0</v>
      </c>
    </row>
    <row r="75" spans="1:5">
      <c r="A75" s="39" t="s">
        <v>227</v>
      </c>
      <c r="B75" s="40">
        <v>0</v>
      </c>
      <c r="C75" s="40">
        <v>0</v>
      </c>
      <c r="D75" s="40">
        <v>0</v>
      </c>
      <c r="E75" s="41">
        <f>B75+C75+D75</f>
        <v>0</v>
      </c>
    </row>
    <row r="76" spans="1:5">
      <c r="A76" s="39" t="s">
        <v>255</v>
      </c>
      <c r="B76" s="40">
        <v>0</v>
      </c>
      <c r="C76" s="40">
        <v>0</v>
      </c>
      <c r="D76" s="40">
        <v>0</v>
      </c>
      <c r="E76" s="41">
        <f>B76+C76+D76</f>
        <v>0</v>
      </c>
    </row>
    <row r="77" spans="1:5">
      <c r="A77" s="36" t="s">
        <v>41</v>
      </c>
      <c r="B77" s="37">
        <f>SUM(B78:B80)</f>
        <v>0</v>
      </c>
      <c r="C77" s="37">
        <f>SUM(C78:C80)</f>
        <v>0</v>
      </c>
      <c r="D77" s="37">
        <f>SUM(D78:D80)</f>
        <v>0</v>
      </c>
      <c r="E77" s="38">
        <f>SUM(E78:E80)</f>
        <v>0</v>
      </c>
    </row>
    <row r="78" spans="1:5">
      <c r="A78" s="39" t="s">
        <v>228</v>
      </c>
      <c r="B78" s="40">
        <v>0</v>
      </c>
      <c r="C78" s="40">
        <v>0</v>
      </c>
      <c r="D78" s="40">
        <v>0</v>
      </c>
      <c r="E78" s="41">
        <f>B78+C78+D78</f>
        <v>0</v>
      </c>
    </row>
    <row r="79" spans="1:5">
      <c r="A79" s="39" t="s">
        <v>229</v>
      </c>
      <c r="B79" s="40">
        <v>0</v>
      </c>
      <c r="C79" s="40">
        <v>0</v>
      </c>
      <c r="D79" s="40">
        <v>0</v>
      </c>
      <c r="E79" s="41">
        <f>B79+C79+D79</f>
        <v>0</v>
      </c>
    </row>
    <row r="80" spans="1:5">
      <c r="A80" s="42" t="s">
        <v>256</v>
      </c>
      <c r="B80" s="40">
        <v>0</v>
      </c>
      <c r="C80" s="40">
        <v>0</v>
      </c>
      <c r="D80" s="40">
        <v>0</v>
      </c>
      <c r="E80" s="41">
        <f>B80+C80+D80</f>
        <v>0</v>
      </c>
    </row>
    <row r="81" spans="1:5" ht="26.25" thickBot="1">
      <c r="A81" s="43" t="s">
        <v>230</v>
      </c>
      <c r="B81" s="44">
        <f>B73+B74-B77</f>
        <v>0</v>
      </c>
      <c r="C81" s="44">
        <f>C73+C74-C77</f>
        <v>0</v>
      </c>
      <c r="D81" s="44">
        <f>D73+D74-D77</f>
        <v>0</v>
      </c>
      <c r="E81" s="45">
        <f>E73+E74-E77</f>
        <v>0</v>
      </c>
    </row>
    <row r="82" spans="1:5" ht="14.25" thickBot="1">
      <c r="A82" s="46" t="s">
        <v>231</v>
      </c>
      <c r="B82" s="47"/>
      <c r="C82" s="47"/>
      <c r="D82" s="47"/>
      <c r="E82" s="48"/>
    </row>
    <row r="83" spans="1:5">
      <c r="A83" s="33" t="s">
        <v>237</v>
      </c>
      <c r="B83" s="34"/>
      <c r="C83" s="34"/>
      <c r="D83" s="34"/>
      <c r="E83" s="35">
        <f>B83+C83+D83</f>
        <v>0</v>
      </c>
    </row>
    <row r="84" spans="1:5">
      <c r="A84" s="36" t="s">
        <v>37</v>
      </c>
      <c r="B84" s="37">
        <f>SUM(B85:B85)</f>
        <v>0</v>
      </c>
      <c r="C84" s="37">
        <f>SUM(C85:C85)</f>
        <v>0</v>
      </c>
      <c r="D84" s="37">
        <f>SUM(D85:D85)</f>
        <v>0</v>
      </c>
      <c r="E84" s="38">
        <f>SUM(E85:E85)</f>
        <v>0</v>
      </c>
    </row>
    <row r="85" spans="1:5">
      <c r="A85" s="39" t="s">
        <v>232</v>
      </c>
      <c r="B85" s="40">
        <v>0</v>
      </c>
      <c r="C85" s="40">
        <v>0</v>
      </c>
      <c r="D85" s="40">
        <v>0</v>
      </c>
      <c r="E85" s="41">
        <f>B85+C85+D85</f>
        <v>0</v>
      </c>
    </row>
    <row r="86" spans="1:5">
      <c r="A86" s="36" t="s">
        <v>41</v>
      </c>
      <c r="B86" s="37">
        <f>SUM(B87:B89)</f>
        <v>0</v>
      </c>
      <c r="C86" s="37">
        <f>SUM(C87:C89)</f>
        <v>0</v>
      </c>
      <c r="D86" s="37">
        <f>SUM(D87:D89)</f>
        <v>0</v>
      </c>
      <c r="E86" s="38">
        <f>SUM(E87:E89)</f>
        <v>0</v>
      </c>
    </row>
    <row r="87" spans="1:5">
      <c r="A87" s="39" t="s">
        <v>233</v>
      </c>
      <c r="B87" s="40">
        <v>0</v>
      </c>
      <c r="C87" s="40">
        <v>0</v>
      </c>
      <c r="D87" s="40">
        <v>0</v>
      </c>
      <c r="E87" s="41">
        <f>B87+C87+D87</f>
        <v>0</v>
      </c>
    </row>
    <row r="88" spans="1:5">
      <c r="A88" s="39" t="s">
        <v>234</v>
      </c>
      <c r="B88" s="40">
        <v>0</v>
      </c>
      <c r="C88" s="40">
        <v>0</v>
      </c>
      <c r="D88" s="40">
        <v>0</v>
      </c>
      <c r="E88" s="41">
        <f>B88+C88+D88</f>
        <v>0</v>
      </c>
    </row>
    <row r="89" spans="1:5">
      <c r="A89" s="49" t="s">
        <v>235</v>
      </c>
      <c r="B89" s="40">
        <v>0</v>
      </c>
      <c r="C89" s="40">
        <v>0</v>
      </c>
      <c r="D89" s="40">
        <v>0</v>
      </c>
      <c r="E89" s="41">
        <f>B89+C89+D89</f>
        <v>0</v>
      </c>
    </row>
    <row r="90" spans="1:5" ht="14.25" thickBot="1">
      <c r="A90" s="398" t="s">
        <v>236</v>
      </c>
      <c r="B90" s="399">
        <f>B83+B84-B86</f>
        <v>0</v>
      </c>
      <c r="C90" s="399">
        <f>C83+C84-C86</f>
        <v>0</v>
      </c>
      <c r="D90" s="399">
        <f>D83+D84-D86</f>
        <v>0</v>
      </c>
      <c r="E90" s="400">
        <f>E83+E84-E86</f>
        <v>0</v>
      </c>
    </row>
    <row r="91" spans="1:5" ht="30.75" thickBot="1">
      <c r="A91" s="401" t="s">
        <v>399</v>
      </c>
      <c r="B91" s="403">
        <f>SUM(B92:B93)</f>
        <v>0</v>
      </c>
      <c r="C91" s="403">
        <f>SUM(C92:C93)</f>
        <v>0</v>
      </c>
      <c r="D91" s="403">
        <f>SUM(D92:D93)</f>
        <v>0</v>
      </c>
      <c r="E91" s="404">
        <f>SUM(E92:E93)</f>
        <v>0</v>
      </c>
    </row>
    <row r="92" spans="1:5" ht="30.75" thickBot="1">
      <c r="A92" s="402" t="s">
        <v>400</v>
      </c>
      <c r="B92" s="403">
        <f>SUM(B93:B93)</f>
        <v>0</v>
      </c>
      <c r="C92" s="403">
        <f>SUM(C93:C93)</f>
        <v>0</v>
      </c>
      <c r="D92" s="403">
        <f>SUM(D93:D93)</f>
        <v>0</v>
      </c>
      <c r="E92" s="404">
        <f>SUM(E93:E93)</f>
        <v>0</v>
      </c>
    </row>
    <row r="94" spans="1:5" ht="15">
      <c r="A94" s="555" t="s">
        <v>348</v>
      </c>
      <c r="B94" s="416"/>
      <c r="C94" s="416"/>
    </row>
    <row r="95" spans="1:5">
      <c r="A95" s="707"/>
      <c r="B95" s="708"/>
      <c r="C95" s="708"/>
    </row>
    <row r="96" spans="1:5">
      <c r="A96" s="50" t="s">
        <v>10</v>
      </c>
      <c r="B96" s="50" t="s">
        <v>138</v>
      </c>
      <c r="C96" s="50" t="s">
        <v>139</v>
      </c>
    </row>
    <row r="97" spans="1:9">
      <c r="A97" s="51" t="s">
        <v>257</v>
      </c>
      <c r="B97" s="52">
        <v>0</v>
      </c>
      <c r="C97" s="52">
        <v>0</v>
      </c>
    </row>
    <row r="98" spans="1:9">
      <c r="A98" s="53" t="s">
        <v>121</v>
      </c>
      <c r="B98" s="53"/>
      <c r="C98" s="53"/>
    </row>
    <row r="99" spans="1:9">
      <c r="A99" s="54" t="s">
        <v>97</v>
      </c>
      <c r="B99" s="55">
        <v>0</v>
      </c>
      <c r="C99" s="56">
        <v>0</v>
      </c>
    </row>
    <row r="102" spans="1:9" ht="15" customHeight="1">
      <c r="A102" s="555" t="s">
        <v>347</v>
      </c>
      <c r="B102" s="416"/>
      <c r="C102" s="416"/>
      <c r="D102" s="446"/>
      <c r="E102" s="446"/>
      <c r="F102" s="446"/>
      <c r="G102" s="446"/>
    </row>
    <row r="103" spans="1:9" ht="14.25" thickBot="1">
      <c r="A103" s="712"/>
      <c r="B103" s="713"/>
      <c r="C103" s="713"/>
    </row>
    <row r="104" spans="1:9" ht="13.5" customHeight="1" thickBot="1">
      <c r="A104" s="716"/>
      <c r="B104" s="775" t="s">
        <v>258</v>
      </c>
      <c r="C104" s="776"/>
      <c r="D104" s="776"/>
      <c r="E104" s="776"/>
      <c r="F104" s="777"/>
      <c r="G104" s="771" t="s">
        <v>259</v>
      </c>
      <c r="H104" s="772"/>
      <c r="I104" s="773"/>
    </row>
    <row r="105" spans="1:9" ht="38.25">
      <c r="A105" s="778"/>
      <c r="B105" s="774" t="s">
        <v>126</v>
      </c>
      <c r="C105" s="372" t="s">
        <v>328</v>
      </c>
      <c r="D105" s="372" t="s">
        <v>134</v>
      </c>
      <c r="E105" s="372" t="s">
        <v>117</v>
      </c>
      <c r="F105" s="304" t="s">
        <v>382</v>
      </c>
      <c r="G105" s="360" t="s">
        <v>52</v>
      </c>
      <c r="H105" s="372" t="s">
        <v>369</v>
      </c>
      <c r="I105" s="304" t="s">
        <v>24</v>
      </c>
    </row>
    <row r="106" spans="1:9">
      <c r="A106" s="311" t="s">
        <v>138</v>
      </c>
      <c r="B106" s="312">
        <v>0</v>
      </c>
      <c r="C106" s="391">
        <v>6302.04</v>
      </c>
      <c r="D106" s="57">
        <v>0</v>
      </c>
      <c r="E106" s="370">
        <v>0</v>
      </c>
      <c r="F106" s="368">
        <v>0</v>
      </c>
      <c r="G106" s="313">
        <v>0</v>
      </c>
      <c r="H106" s="57">
        <v>0</v>
      </c>
      <c r="I106" s="305">
        <v>0</v>
      </c>
    </row>
    <row r="107" spans="1:9" ht="36">
      <c r="A107" s="380" t="s">
        <v>387</v>
      </c>
      <c r="B107" s="314"/>
      <c r="C107" s="391"/>
      <c r="D107" s="58"/>
      <c r="E107" s="370"/>
      <c r="F107" s="368"/>
      <c r="G107" s="313"/>
      <c r="H107" s="58"/>
      <c r="I107" s="306"/>
    </row>
    <row r="108" spans="1:9" ht="36.75" thickBot="1">
      <c r="A108" s="381" t="s">
        <v>388</v>
      </c>
      <c r="B108" s="315"/>
      <c r="C108" s="405">
        <v>3500.58</v>
      </c>
      <c r="D108" s="309"/>
      <c r="E108" s="370"/>
      <c r="F108" s="368"/>
      <c r="G108" s="313"/>
      <c r="H108" s="309"/>
      <c r="I108" s="307"/>
    </row>
    <row r="109" spans="1:9" ht="15.75" thickBot="1">
      <c r="A109" s="316" t="s">
        <v>139</v>
      </c>
      <c r="B109" s="317">
        <f t="shared" ref="B109:I109" si="10">B106+B107-B108</f>
        <v>0</v>
      </c>
      <c r="C109" s="308">
        <f t="shared" si="10"/>
        <v>2801.46</v>
      </c>
      <c r="D109" s="308">
        <f t="shared" si="10"/>
        <v>0</v>
      </c>
      <c r="E109" s="371">
        <f t="shared" si="10"/>
        <v>0</v>
      </c>
      <c r="F109" s="369">
        <f t="shared" si="10"/>
        <v>0</v>
      </c>
      <c r="G109" s="318">
        <f t="shared" si="10"/>
        <v>0</v>
      </c>
      <c r="H109" s="361">
        <f t="shared" si="10"/>
        <v>0</v>
      </c>
      <c r="I109" s="319">
        <f t="shared" si="10"/>
        <v>0</v>
      </c>
    </row>
    <row r="112" spans="1:9" ht="15" customHeight="1">
      <c r="A112" s="555" t="s">
        <v>346</v>
      </c>
      <c r="B112" s="416"/>
      <c r="C112" s="416"/>
    </row>
    <row r="113" spans="1:4" ht="14.25" thickBot="1">
      <c r="A113" s="712"/>
      <c r="B113" s="713"/>
      <c r="C113" s="713"/>
    </row>
    <row r="114" spans="1:4">
      <c r="A114" s="59" t="s">
        <v>10</v>
      </c>
      <c r="B114" s="60" t="s">
        <v>138</v>
      </c>
      <c r="C114" s="61" t="s">
        <v>139</v>
      </c>
    </row>
    <row r="115" spans="1:4" ht="26.25" thickBot="1">
      <c r="A115" s="62" t="s">
        <v>260</v>
      </c>
      <c r="B115" s="63">
        <v>3510185.69</v>
      </c>
      <c r="C115" s="63">
        <v>3391106.08</v>
      </c>
    </row>
    <row r="119" spans="1:4" ht="50.25" customHeight="1">
      <c r="A119" s="555" t="s">
        <v>360</v>
      </c>
      <c r="B119" s="416"/>
      <c r="C119" s="416"/>
      <c r="D119" s="446"/>
    </row>
    <row r="120" spans="1:4" ht="14.25" thickBot="1">
      <c r="A120" s="714"/>
      <c r="B120" s="715"/>
      <c r="C120" s="715"/>
    </row>
    <row r="121" spans="1:4">
      <c r="A121" s="491" t="s">
        <v>98</v>
      </c>
      <c r="B121" s="492"/>
      <c r="C121" s="60" t="s">
        <v>138</v>
      </c>
      <c r="D121" s="61" t="s">
        <v>139</v>
      </c>
    </row>
    <row r="122" spans="1:4" ht="66" customHeight="1">
      <c r="A122" s="609" t="s">
        <v>261</v>
      </c>
      <c r="B122" s="610"/>
      <c r="C122" s="226">
        <f>SUM(C126:C127)</f>
        <v>587214.47</v>
      </c>
      <c r="D122" s="226">
        <f>SUM(D126:D127)</f>
        <v>692632.84000000008</v>
      </c>
    </row>
    <row r="123" spans="1:4">
      <c r="A123" s="493" t="s">
        <v>121</v>
      </c>
      <c r="B123" s="494"/>
      <c r="C123" s="227"/>
      <c r="D123" s="227"/>
    </row>
    <row r="124" spans="1:4">
      <c r="A124" s="700" t="s">
        <v>9</v>
      </c>
      <c r="B124" s="701"/>
      <c r="C124" s="228"/>
      <c r="D124" s="228"/>
    </row>
    <row r="125" spans="1:4" ht="13.5" customHeight="1">
      <c r="A125" s="702" t="s">
        <v>245</v>
      </c>
      <c r="B125" s="703"/>
      <c r="C125" s="229"/>
      <c r="D125" s="229"/>
    </row>
    <row r="126" spans="1:4" ht="13.5" customHeight="1">
      <c r="A126" s="702" t="s">
        <v>127</v>
      </c>
      <c r="B126" s="703"/>
      <c r="C126" s="229">
        <v>415214.47</v>
      </c>
      <c r="D126" s="229">
        <v>431980.84</v>
      </c>
    </row>
    <row r="127" spans="1:4">
      <c r="A127" s="702" t="s">
        <v>128</v>
      </c>
      <c r="B127" s="703"/>
      <c r="C127" s="229">
        <v>172000</v>
      </c>
      <c r="D127" s="229">
        <v>260652</v>
      </c>
    </row>
    <row r="128" spans="1:4" ht="14.25" thickBot="1">
      <c r="A128" s="704" t="s">
        <v>129</v>
      </c>
      <c r="B128" s="705"/>
      <c r="C128" s="706"/>
      <c r="D128" s="706"/>
    </row>
    <row r="132" spans="1:9" ht="13.5" customHeight="1">
      <c r="A132" s="529" t="s">
        <v>329</v>
      </c>
      <c r="B132" s="417"/>
      <c r="C132" s="417"/>
      <c r="D132" s="417"/>
      <c r="E132" s="417"/>
      <c r="F132" s="417"/>
      <c r="G132" s="417"/>
      <c r="H132" s="417"/>
      <c r="I132" s="417"/>
    </row>
    <row r="133" spans="1:9" ht="16.5" thickBot="1">
      <c r="A133" s="64"/>
      <c r="B133" s="65"/>
      <c r="C133" s="65"/>
      <c r="D133" s="65"/>
      <c r="E133" s="65" t="s">
        <v>29</v>
      </c>
      <c r="F133" s="66"/>
      <c r="G133" s="66"/>
      <c r="H133" s="66"/>
      <c r="I133" s="66"/>
    </row>
    <row r="134" spans="1:9" ht="89.25" customHeight="1" thickBot="1">
      <c r="A134" s="608" t="s">
        <v>8</v>
      </c>
      <c r="B134" s="782"/>
      <c r="C134" s="68" t="s">
        <v>262</v>
      </c>
      <c r="D134" s="67" t="s">
        <v>49</v>
      </c>
      <c r="E134" s="68" t="s">
        <v>343</v>
      </c>
      <c r="F134" s="207" t="s">
        <v>344</v>
      </c>
      <c r="G134" s="68" t="s">
        <v>370</v>
      </c>
      <c r="H134" s="68" t="s">
        <v>345</v>
      </c>
      <c r="I134" s="69" t="s">
        <v>371</v>
      </c>
    </row>
    <row r="135" spans="1:9">
      <c r="A135" s="70"/>
      <c r="B135" s="71" t="s">
        <v>138</v>
      </c>
      <c r="C135" s="101">
        <v>0</v>
      </c>
      <c r="D135" s="72">
        <v>0</v>
      </c>
      <c r="E135" s="73">
        <v>0</v>
      </c>
      <c r="F135" s="72">
        <v>0</v>
      </c>
      <c r="G135" s="73">
        <v>0</v>
      </c>
      <c r="H135" s="73">
        <v>0</v>
      </c>
      <c r="I135" s="74">
        <v>0</v>
      </c>
    </row>
    <row r="136" spans="1:9">
      <c r="A136" s="75"/>
      <c r="B136" s="76" t="s">
        <v>50</v>
      </c>
      <c r="C136" s="102"/>
      <c r="D136" s="77"/>
      <c r="E136" s="78"/>
      <c r="F136" s="77"/>
      <c r="G136" s="78"/>
      <c r="H136" s="78"/>
      <c r="I136" s="79"/>
    </row>
    <row r="137" spans="1:9">
      <c r="A137" s="80" t="s">
        <v>112</v>
      </c>
      <c r="B137" s="81"/>
      <c r="C137" s="103"/>
      <c r="D137" s="82"/>
      <c r="E137" s="83"/>
      <c r="F137" s="82"/>
      <c r="G137" s="83"/>
      <c r="H137" s="83"/>
      <c r="I137" s="84"/>
    </row>
    <row r="138" spans="1:9">
      <c r="A138" s="80" t="s">
        <v>113</v>
      </c>
      <c r="B138" s="81"/>
      <c r="C138" s="103"/>
      <c r="D138" s="82"/>
      <c r="E138" s="83"/>
      <c r="F138" s="82"/>
      <c r="G138" s="83"/>
      <c r="H138" s="83"/>
      <c r="I138" s="84"/>
    </row>
    <row r="139" spans="1:9" ht="14.25" thickBot="1">
      <c r="A139" s="85" t="s">
        <v>51</v>
      </c>
      <c r="B139" s="86"/>
      <c r="C139" s="104"/>
      <c r="D139" s="87"/>
      <c r="E139" s="88"/>
      <c r="F139" s="87"/>
      <c r="G139" s="88"/>
      <c r="H139" s="88"/>
      <c r="I139" s="89"/>
    </row>
    <row r="140" spans="1:9" ht="14.25" thickBot="1">
      <c r="A140" s="90"/>
      <c r="B140" s="91" t="s">
        <v>133</v>
      </c>
      <c r="C140" s="92">
        <v>0</v>
      </c>
      <c r="D140" s="92">
        <v>0</v>
      </c>
      <c r="E140" s="92">
        <f>SUM(E137:E139)</f>
        <v>0</v>
      </c>
      <c r="F140" s="92">
        <f>SUM(F137:F139)</f>
        <v>0</v>
      </c>
      <c r="G140" s="92">
        <f>SUM(G137:G139)</f>
        <v>0</v>
      </c>
      <c r="H140" s="92">
        <v>0</v>
      </c>
      <c r="I140" s="92">
        <v>0</v>
      </c>
    </row>
    <row r="141" spans="1:9" ht="87.75" customHeight="1" thickBot="1">
      <c r="A141" s="608" t="s">
        <v>8</v>
      </c>
      <c r="B141" s="611"/>
      <c r="C141" s="68" t="s">
        <v>262</v>
      </c>
      <c r="D141" s="67" t="s">
        <v>49</v>
      </c>
      <c r="E141" s="68" t="s">
        <v>343</v>
      </c>
      <c r="F141" s="207" t="s">
        <v>344</v>
      </c>
      <c r="G141" s="68" t="s">
        <v>370</v>
      </c>
      <c r="H141" s="68" t="s">
        <v>345</v>
      </c>
      <c r="I141" s="69" t="s">
        <v>371</v>
      </c>
    </row>
    <row r="142" spans="1:9" ht="14.25" thickBot="1">
      <c r="A142" s="93"/>
      <c r="B142" s="94" t="s">
        <v>139</v>
      </c>
      <c r="C142" s="105">
        <v>0</v>
      </c>
      <c r="D142" s="95">
        <v>0</v>
      </c>
      <c r="E142" s="96">
        <v>0</v>
      </c>
      <c r="F142" s="95">
        <v>0</v>
      </c>
      <c r="G142" s="96">
        <v>0</v>
      </c>
      <c r="H142" s="96">
        <v>0</v>
      </c>
      <c r="I142" s="97">
        <v>0</v>
      </c>
    </row>
    <row r="143" spans="1:9">
      <c r="A143" s="75"/>
      <c r="B143" s="76" t="s">
        <v>50</v>
      </c>
      <c r="C143" s="102"/>
      <c r="D143" s="77"/>
      <c r="E143" s="78"/>
      <c r="F143" s="77"/>
      <c r="G143" s="78"/>
      <c r="H143" s="78"/>
      <c r="I143" s="79"/>
    </row>
    <row r="144" spans="1:9">
      <c r="A144" s="80" t="s">
        <v>112</v>
      </c>
      <c r="B144" s="81"/>
      <c r="C144" s="103"/>
      <c r="D144" s="82"/>
      <c r="E144" s="83"/>
      <c r="F144" s="82"/>
      <c r="G144" s="83"/>
      <c r="H144" s="83"/>
      <c r="I144" s="84"/>
    </row>
    <row r="145" spans="1:9">
      <c r="A145" s="80" t="s">
        <v>113</v>
      </c>
      <c r="B145" s="81"/>
      <c r="C145" s="103"/>
      <c r="D145" s="82"/>
      <c r="E145" s="83"/>
      <c r="F145" s="82"/>
      <c r="G145" s="83"/>
      <c r="H145" s="83"/>
      <c r="I145" s="84"/>
    </row>
    <row r="146" spans="1:9" ht="14.25" thickBot="1">
      <c r="A146" s="85" t="s">
        <v>51</v>
      </c>
      <c r="B146" s="86"/>
      <c r="C146" s="104"/>
      <c r="D146" s="87"/>
      <c r="E146" s="88"/>
      <c r="F146" s="87"/>
      <c r="G146" s="88"/>
      <c r="H146" s="88"/>
      <c r="I146" s="89"/>
    </row>
    <row r="147" spans="1:9" ht="14.25" thickBot="1">
      <c r="A147" s="98"/>
      <c r="B147" s="91" t="s">
        <v>133</v>
      </c>
      <c r="C147" s="92">
        <v>0</v>
      </c>
      <c r="D147" s="99">
        <v>0</v>
      </c>
      <c r="E147" s="92">
        <f>SUM(E144:E146)</f>
        <v>0</v>
      </c>
      <c r="F147" s="92">
        <f>SUM(F144:F146)</f>
        <v>0</v>
      </c>
      <c r="G147" s="92">
        <f>SUM(G144:G146)</f>
        <v>0</v>
      </c>
      <c r="H147" s="92">
        <v>0</v>
      </c>
      <c r="I147" s="100">
        <v>0</v>
      </c>
    </row>
    <row r="150" spans="1:9" ht="15">
      <c r="A150" s="669" t="s">
        <v>383</v>
      </c>
      <c r="B150" s="670"/>
      <c r="C150" s="670"/>
      <c r="D150" s="670"/>
      <c r="E150" s="670"/>
      <c r="F150" s="670"/>
      <c r="G150" s="670"/>
      <c r="H150" s="670"/>
      <c r="I150" s="670"/>
    </row>
    <row r="151" spans="1:9" ht="14.25" thickBot="1">
      <c r="A151" s="118"/>
      <c r="B151" s="119"/>
      <c r="C151" s="119"/>
      <c r="D151" s="119"/>
      <c r="E151" s="118"/>
      <c r="F151" s="118"/>
      <c r="G151" s="118"/>
      <c r="H151" s="118"/>
      <c r="I151" s="118"/>
    </row>
    <row r="152" spans="1:9" ht="14.25" customHeight="1" thickBot="1">
      <c r="A152" s="671" t="s">
        <v>224</v>
      </c>
      <c r="B152" s="672"/>
      <c r="C152" s="672"/>
      <c r="D152" s="673"/>
      <c r="E152" s="677" t="s">
        <v>138</v>
      </c>
      <c r="F152" s="132" t="s">
        <v>225</v>
      </c>
      <c r="G152" s="557"/>
      <c r="H152" s="549"/>
      <c r="I152" s="679" t="s">
        <v>139</v>
      </c>
    </row>
    <row r="153" spans="1:9" ht="14.25" thickBot="1">
      <c r="A153" s="674"/>
      <c r="B153" s="675"/>
      <c r="C153" s="675"/>
      <c r="D153" s="676"/>
      <c r="E153" s="678"/>
      <c r="F153" s="121" t="s">
        <v>37</v>
      </c>
      <c r="G153" s="122" t="s">
        <v>264</v>
      </c>
      <c r="H153" s="121" t="s">
        <v>265</v>
      </c>
      <c r="I153" s="680"/>
    </row>
    <row r="154" spans="1:9">
      <c r="A154" s="123">
        <v>1</v>
      </c>
      <c r="B154" s="504" t="s">
        <v>134</v>
      </c>
      <c r="C154" s="505"/>
      <c r="D154" s="506"/>
      <c r="E154" s="124">
        <v>0</v>
      </c>
      <c r="F154" s="125">
        <v>0</v>
      </c>
      <c r="G154" s="125">
        <v>0</v>
      </c>
      <c r="H154" s="125">
        <v>0</v>
      </c>
      <c r="I154" s="126">
        <f>E154+F154-G154-H154</f>
        <v>0</v>
      </c>
    </row>
    <row r="155" spans="1:9" ht="13.5" customHeight="1">
      <c r="A155" s="135"/>
      <c r="B155" s="651" t="s">
        <v>266</v>
      </c>
      <c r="C155" s="652"/>
      <c r="D155" s="653"/>
      <c r="E155" s="136">
        <v>0</v>
      </c>
      <c r="F155" s="131">
        <v>0</v>
      </c>
      <c r="G155" s="131">
        <v>0</v>
      </c>
      <c r="H155" s="131">
        <v>0</v>
      </c>
      <c r="I155" s="137">
        <f>E155+F155-G155-H155</f>
        <v>0</v>
      </c>
    </row>
    <row r="156" spans="1:9">
      <c r="A156" s="127" t="s">
        <v>149</v>
      </c>
      <c r="B156" s="654" t="s">
        <v>135</v>
      </c>
      <c r="C156" s="655"/>
      <c r="D156" s="656"/>
      <c r="E156" s="128">
        <v>28775986.579999998</v>
      </c>
      <c r="F156" s="129">
        <v>16580405.689999999</v>
      </c>
      <c r="G156" s="129">
        <v>16590.650000000001</v>
      </c>
      <c r="H156" s="129">
        <v>9515863.4900000002</v>
      </c>
      <c r="I156" s="129">
        <f>E156+F156-G156-H156</f>
        <v>35823938.129999995</v>
      </c>
    </row>
    <row r="157" spans="1:9" ht="13.5" customHeight="1">
      <c r="A157" s="127"/>
      <c r="B157" s="651" t="s">
        <v>266</v>
      </c>
      <c r="C157" s="652"/>
      <c r="D157" s="653"/>
      <c r="E157" s="138">
        <v>0</v>
      </c>
      <c r="F157" s="129">
        <v>0</v>
      </c>
      <c r="G157" s="129">
        <v>0</v>
      </c>
      <c r="H157" s="129">
        <v>0</v>
      </c>
      <c r="I157" s="129">
        <f>E157+F157-G157-H157</f>
        <v>0</v>
      </c>
    </row>
    <row r="158" spans="1:9" ht="14.25" thickBot="1">
      <c r="A158" s="130" t="s">
        <v>151</v>
      </c>
      <c r="B158" s="654" t="s">
        <v>238</v>
      </c>
      <c r="C158" s="655"/>
      <c r="D158" s="656"/>
      <c r="E158" s="128">
        <v>10564953.73</v>
      </c>
      <c r="F158" s="129">
        <v>10674.32</v>
      </c>
      <c r="G158" s="129">
        <v>0</v>
      </c>
      <c r="H158" s="129">
        <v>10491646.34</v>
      </c>
      <c r="I158" s="131">
        <f>E158+F158-G158-H158</f>
        <v>83981.710000000894</v>
      </c>
    </row>
    <row r="159" spans="1:9" ht="14.25" thickBot="1">
      <c r="A159" s="657" t="s">
        <v>122</v>
      </c>
      <c r="B159" s="658"/>
      <c r="C159" s="658"/>
      <c r="D159" s="659"/>
      <c r="E159" s="132">
        <f>E154+E156+E158</f>
        <v>39340940.310000002</v>
      </c>
      <c r="F159" s="132">
        <f>F154+F156+F158</f>
        <v>16591080.01</v>
      </c>
      <c r="G159" s="132">
        <f>G154+G156+G158</f>
        <v>16590.650000000001</v>
      </c>
      <c r="H159" s="132">
        <f>H154+H156+H158</f>
        <v>20007509.829999998</v>
      </c>
      <c r="I159" s="133">
        <f>I154+I156+I158</f>
        <v>35907919.839999996</v>
      </c>
    </row>
    <row r="160" spans="1:9">
      <c r="A160"/>
      <c r="B160"/>
      <c r="C160"/>
      <c r="D160"/>
      <c r="E160"/>
      <c r="F160"/>
      <c r="G160"/>
      <c r="H160"/>
      <c r="I160"/>
    </row>
    <row r="161" spans="1:9" ht="14.25">
      <c r="A161" s="134" t="s">
        <v>246</v>
      </c>
      <c r="B161"/>
      <c r="C161"/>
      <c r="D161"/>
      <c r="E161"/>
      <c r="F161"/>
      <c r="G161"/>
      <c r="H161"/>
      <c r="I161"/>
    </row>
    <row r="162" spans="1:9" ht="14.25">
      <c r="A162" s="134" t="s">
        <v>372</v>
      </c>
      <c r="B162"/>
      <c r="C162"/>
      <c r="D162"/>
      <c r="E162"/>
      <c r="F162"/>
      <c r="G162"/>
      <c r="H162"/>
      <c r="I162"/>
    </row>
    <row r="164" spans="1:9" ht="14.25">
      <c r="A164" s="530" t="s">
        <v>342</v>
      </c>
      <c r="B164" s="717"/>
      <c r="C164" s="717"/>
      <c r="D164" s="717"/>
      <c r="E164" s="717"/>
      <c r="F164" s="717"/>
      <c r="G164" s="717"/>
    </row>
    <row r="165" spans="1:9" ht="14.25" thickBot="1">
      <c r="A165" s="139"/>
      <c r="B165" s="140"/>
      <c r="C165" s="141"/>
      <c r="D165" s="141"/>
      <c r="E165" s="141"/>
      <c r="F165" s="141"/>
      <c r="G165" s="141"/>
    </row>
    <row r="166" spans="1:9" ht="26.25" thickBot="1">
      <c r="A166" s="523" t="s">
        <v>119</v>
      </c>
      <c r="B166" s="692"/>
      <c r="C166" s="142" t="s">
        <v>241</v>
      </c>
      <c r="D166" s="106" t="s">
        <v>63</v>
      </c>
      <c r="E166" s="108" t="s">
        <v>267</v>
      </c>
      <c r="F166" s="106" t="s">
        <v>268</v>
      </c>
      <c r="G166" s="120" t="s">
        <v>275</v>
      </c>
    </row>
    <row r="167" spans="1:9" ht="48" customHeight="1">
      <c r="A167" s="475" t="s">
        <v>64</v>
      </c>
      <c r="B167" s="681"/>
      <c r="C167" s="143">
        <v>0</v>
      </c>
      <c r="D167" s="143">
        <v>0</v>
      </c>
      <c r="E167" s="143">
        <v>0</v>
      </c>
      <c r="F167" s="143">
        <v>0</v>
      </c>
      <c r="G167" s="144">
        <f>C167+D167-E167-F167</f>
        <v>0</v>
      </c>
    </row>
    <row r="168" spans="1:9" ht="38.25">
      <c r="A168" s="476" t="s">
        <v>207</v>
      </c>
      <c r="B168" s="527"/>
      <c r="C168" s="145">
        <v>0</v>
      </c>
      <c r="D168" s="145">
        <v>0</v>
      </c>
      <c r="E168" s="145">
        <v>0</v>
      </c>
      <c r="F168" s="145">
        <v>0</v>
      </c>
      <c r="G168" s="146">
        <f t="shared" ref="G168:G175" si="11">C168+D168-E168-F168</f>
        <v>0</v>
      </c>
    </row>
    <row r="169" spans="1:9" ht="25.5">
      <c r="A169" s="476" t="s">
        <v>208</v>
      </c>
      <c r="B169" s="527"/>
      <c r="C169" s="145">
        <v>0</v>
      </c>
      <c r="D169" s="145">
        <v>0</v>
      </c>
      <c r="E169" s="145">
        <v>0</v>
      </c>
      <c r="F169" s="145">
        <v>0</v>
      </c>
      <c r="G169" s="146">
        <f t="shared" si="11"/>
        <v>0</v>
      </c>
    </row>
    <row r="170" spans="1:9" ht="25.5">
      <c r="A170" s="476" t="s">
        <v>209</v>
      </c>
      <c r="B170" s="527"/>
      <c r="C170" s="145">
        <v>0</v>
      </c>
      <c r="D170" s="145">
        <v>0</v>
      </c>
      <c r="E170" s="145">
        <v>0</v>
      </c>
      <c r="F170" s="145">
        <v>0</v>
      </c>
      <c r="G170" s="146">
        <f t="shared" si="11"/>
        <v>0</v>
      </c>
    </row>
    <row r="171" spans="1:9" ht="51">
      <c r="A171" s="476" t="s">
        <v>269</v>
      </c>
      <c r="B171" s="527"/>
      <c r="C171" s="145">
        <v>0</v>
      </c>
      <c r="D171" s="145">
        <v>0</v>
      </c>
      <c r="E171" s="145">
        <v>0</v>
      </c>
      <c r="F171" s="145">
        <v>0</v>
      </c>
      <c r="G171" s="146">
        <f t="shared" si="11"/>
        <v>0</v>
      </c>
    </row>
    <row r="172" spans="1:9" ht="51">
      <c r="A172" s="432" t="s">
        <v>210</v>
      </c>
      <c r="B172" s="527"/>
      <c r="C172" s="145">
        <v>256500</v>
      </c>
      <c r="D172" s="145">
        <v>0</v>
      </c>
      <c r="E172" s="145">
        <v>162852.85999999999</v>
      </c>
      <c r="F172" s="145">
        <v>93647.14</v>
      </c>
      <c r="G172" s="146">
        <f t="shared" si="11"/>
        <v>0</v>
      </c>
    </row>
    <row r="173" spans="1:9" ht="25.5">
      <c r="A173" s="432" t="s">
        <v>211</v>
      </c>
      <c r="B173" s="527"/>
      <c r="C173" s="145">
        <v>0</v>
      </c>
      <c r="D173" s="145">
        <v>0</v>
      </c>
      <c r="E173" s="145">
        <v>0</v>
      </c>
      <c r="F173" s="145">
        <v>0</v>
      </c>
      <c r="G173" s="146">
        <f t="shared" si="11"/>
        <v>0</v>
      </c>
    </row>
    <row r="174" spans="1:9" ht="38.25">
      <c r="A174" s="432" t="s">
        <v>270</v>
      </c>
      <c r="B174" s="527"/>
      <c r="C174" s="145">
        <v>0</v>
      </c>
      <c r="D174" s="145">
        <v>0</v>
      </c>
      <c r="E174" s="145">
        <v>0</v>
      </c>
      <c r="F174" s="145">
        <v>0</v>
      </c>
      <c r="G174" s="146">
        <f t="shared" si="11"/>
        <v>0</v>
      </c>
    </row>
    <row r="175" spans="1:9" ht="39" thickBot="1">
      <c r="A175" s="478" t="s">
        <v>6</v>
      </c>
      <c r="B175" s="682"/>
      <c r="C175" s="147">
        <v>27105</v>
      </c>
      <c r="D175" s="147">
        <v>0</v>
      </c>
      <c r="E175" s="147">
        <v>0</v>
      </c>
      <c r="F175" s="147">
        <v>0</v>
      </c>
      <c r="G175" s="148">
        <f t="shared" si="11"/>
        <v>27105</v>
      </c>
    </row>
    <row r="176" spans="1:9" ht="14.25" thickBot="1">
      <c r="A176" s="479" t="s">
        <v>401</v>
      </c>
      <c r="B176" s="683"/>
      <c r="C176" s="406">
        <v>4162673.01</v>
      </c>
      <c r="D176" s="406">
        <v>76128.11</v>
      </c>
      <c r="E176" s="406">
        <v>111178.5</v>
      </c>
      <c r="F176" s="406">
        <v>94278.85</v>
      </c>
      <c r="G176" s="407">
        <f>C176+D176-E176-F176</f>
        <v>4033343.77</v>
      </c>
    </row>
    <row r="177" spans="1:7" ht="14.25" thickBot="1">
      <c r="A177" s="495" t="s">
        <v>17</v>
      </c>
      <c r="B177" s="684"/>
      <c r="C177" s="408">
        <f>SUM(C167:C176)</f>
        <v>4446278.01</v>
      </c>
      <c r="D177" s="408">
        <f>SUM(D167:D176)</f>
        <v>76128.11</v>
      </c>
      <c r="E177" s="408">
        <f>SUM(E167:E176)</f>
        <v>274031.35999999999</v>
      </c>
      <c r="F177" s="408">
        <f>SUM(F167:F176)</f>
        <v>187925.99</v>
      </c>
      <c r="G177" s="409">
        <f>SUM(G167:G176)</f>
        <v>4060448.77</v>
      </c>
    </row>
    <row r="178" spans="1:7" s="485" customFormat="1">
      <c r="A178" s="783"/>
      <c r="B178" s="784"/>
      <c r="C178" s="785"/>
      <c r="D178" s="785"/>
      <c r="E178" s="785"/>
      <c r="F178" s="785"/>
      <c r="G178" s="785"/>
    </row>
    <row r="179" spans="1:7" s="485" customFormat="1">
      <c r="A179" s="786"/>
      <c r="B179" s="764"/>
      <c r="C179" s="787"/>
      <c r="D179" s="787"/>
      <c r="E179" s="787"/>
      <c r="F179" s="787"/>
      <c r="G179" s="787"/>
    </row>
    <row r="180" spans="1:7" ht="14.25" customHeight="1" thickBot="1">
      <c r="A180" s="529" t="s">
        <v>341</v>
      </c>
      <c r="B180" s="711"/>
      <c r="C180" s="711"/>
    </row>
    <row r="181" spans="1:7" ht="14.25" thickBot="1">
      <c r="A181" s="132" t="s">
        <v>98</v>
      </c>
      <c r="B181" s="689"/>
      <c r="C181" s="208" t="s">
        <v>138</v>
      </c>
      <c r="D181" s="157" t="s">
        <v>139</v>
      </c>
    </row>
    <row r="182" spans="1:7" ht="14.25" thickBot="1">
      <c r="A182" s="132" t="s">
        <v>330</v>
      </c>
      <c r="B182" s="689"/>
      <c r="C182" s="208"/>
      <c r="D182" s="157"/>
    </row>
    <row r="183" spans="1:7" ht="13.5" customHeight="1">
      <c r="A183" s="572" t="s">
        <v>272</v>
      </c>
      <c r="B183" s="283"/>
      <c r="C183" s="159">
        <v>0</v>
      </c>
      <c r="D183" s="160">
        <v>0</v>
      </c>
    </row>
    <row r="184" spans="1:7">
      <c r="A184" s="573" t="s">
        <v>273</v>
      </c>
      <c r="B184" s="243"/>
      <c r="C184" s="161">
        <v>0</v>
      </c>
      <c r="D184" s="117">
        <v>0</v>
      </c>
    </row>
    <row r="185" spans="1:7" ht="14.25" thickBot="1">
      <c r="A185" s="690" t="s">
        <v>274</v>
      </c>
      <c r="B185" s="286"/>
      <c r="C185" s="161">
        <v>0</v>
      </c>
      <c r="D185" s="117">
        <v>0</v>
      </c>
    </row>
    <row r="186" spans="1:7" ht="63" customHeight="1" thickBot="1">
      <c r="A186" s="477" t="s">
        <v>331</v>
      </c>
      <c r="B186" s="689"/>
      <c r="C186" s="209">
        <f>SUM(C187:C189)</f>
        <v>0</v>
      </c>
      <c r="D186" s="158">
        <f>SUM(D187:D189)</f>
        <v>0</v>
      </c>
    </row>
    <row r="187" spans="1:7" ht="25.5" customHeight="1">
      <c r="A187" s="572" t="s">
        <v>272</v>
      </c>
      <c r="B187" s="283"/>
      <c r="C187" s="159">
        <v>0</v>
      </c>
      <c r="D187" s="160">
        <v>0</v>
      </c>
    </row>
    <row r="188" spans="1:7">
      <c r="A188" s="573" t="s">
        <v>273</v>
      </c>
      <c r="B188" s="243"/>
      <c r="C188" s="161">
        <v>0</v>
      </c>
      <c r="D188" s="117">
        <v>0</v>
      </c>
    </row>
    <row r="189" spans="1:7" ht="14.25" thickBot="1">
      <c r="A189" s="690" t="s">
        <v>274</v>
      </c>
      <c r="B189" s="286"/>
      <c r="C189" s="161">
        <v>0</v>
      </c>
      <c r="D189" s="117">
        <v>0</v>
      </c>
    </row>
    <row r="190" spans="1:7" ht="42" customHeight="1" thickBot="1">
      <c r="A190" s="477" t="s">
        <v>332</v>
      </c>
      <c r="B190" s="689"/>
      <c r="C190" s="162">
        <f>SUM(C191:C193)</f>
        <v>0</v>
      </c>
      <c r="D190" s="107">
        <f>SUM(D191:D193)</f>
        <v>0</v>
      </c>
    </row>
    <row r="191" spans="1:7" ht="25.5" customHeight="1">
      <c r="A191" s="572" t="s">
        <v>272</v>
      </c>
      <c r="B191" s="283"/>
      <c r="C191" s="179">
        <v>0</v>
      </c>
      <c r="D191" s="179">
        <v>0</v>
      </c>
    </row>
    <row r="192" spans="1:7">
      <c r="A192" s="573" t="s">
        <v>273</v>
      </c>
      <c r="B192" s="243"/>
      <c r="C192" s="160">
        <v>0</v>
      </c>
      <c r="D192" s="160">
        <v>0</v>
      </c>
    </row>
    <row r="193" spans="1:5" ht="14.25" thickBot="1">
      <c r="A193" s="690" t="s">
        <v>274</v>
      </c>
      <c r="B193" s="286"/>
      <c r="C193" s="160">
        <v>0</v>
      </c>
      <c r="D193" s="117">
        <v>0</v>
      </c>
    </row>
    <row r="194" spans="1:5" ht="14.25" thickBot="1">
      <c r="A194" s="132" t="s">
        <v>5</v>
      </c>
      <c r="B194" s="689"/>
      <c r="C194" s="107">
        <f>C186+C190</f>
        <v>0</v>
      </c>
      <c r="D194" s="107">
        <f>D186+D190</f>
        <v>0</v>
      </c>
    </row>
    <row r="197" spans="1:5" ht="14.25">
      <c r="A197" s="529" t="s">
        <v>384</v>
      </c>
      <c r="B197" s="711"/>
      <c r="C197" s="711"/>
      <c r="D197" s="417"/>
    </row>
    <row r="198" spans="1:5" ht="14.25" thickBot="1">
      <c r="A198" s="3"/>
      <c r="B198" s="3"/>
      <c r="C198" s="3"/>
    </row>
    <row r="199" spans="1:5" ht="14.25" thickBot="1">
      <c r="A199" s="538" t="s">
        <v>71</v>
      </c>
      <c r="B199" s="539"/>
      <c r="C199" s="207" t="s">
        <v>241</v>
      </c>
      <c r="D199" s="150" t="s">
        <v>275</v>
      </c>
    </row>
    <row r="200" spans="1:5" ht="25.5" customHeight="1">
      <c r="A200" s="721" t="s">
        <v>276</v>
      </c>
      <c r="B200" s="722"/>
      <c r="C200" s="151">
        <v>0</v>
      </c>
      <c r="D200" s="152">
        <v>0</v>
      </c>
    </row>
    <row r="201" spans="1:5" ht="26.25" customHeight="1" thickBot="1">
      <c r="A201" s="723" t="s">
        <v>277</v>
      </c>
      <c r="B201" s="724"/>
      <c r="C201" s="166">
        <v>0</v>
      </c>
      <c r="D201" s="153">
        <v>0</v>
      </c>
    </row>
    <row r="202" spans="1:5" ht="14.25" thickBot="1">
      <c r="A202" s="621" t="s">
        <v>17</v>
      </c>
      <c r="B202" s="539"/>
      <c r="C202" s="154">
        <f>SUM(C200:C201)</f>
        <v>0</v>
      </c>
      <c r="D202" s="155">
        <f>SUM(D200:D201)</f>
        <v>0</v>
      </c>
    </row>
    <row r="205" spans="1:5" ht="14.25" customHeight="1">
      <c r="A205" s="725" t="s">
        <v>340</v>
      </c>
      <c r="B205" s="726"/>
      <c r="C205" s="726"/>
      <c r="D205" s="726"/>
      <c r="E205" s="726"/>
    </row>
    <row r="206" spans="1:5" ht="14.25" thickBot="1">
      <c r="A206" s="167"/>
      <c r="B206" s="168"/>
      <c r="C206" s="168"/>
      <c r="D206" s="168"/>
      <c r="E206" s="168"/>
    </row>
    <row r="207" spans="1:5" ht="14.25" thickBot="1">
      <c r="A207" s="291" t="s">
        <v>278</v>
      </c>
      <c r="B207" s="728" t="s">
        <v>93</v>
      </c>
      <c r="C207" s="729"/>
      <c r="D207" s="727" t="s">
        <v>279</v>
      </c>
      <c r="E207" s="729"/>
    </row>
    <row r="208" spans="1:5" ht="14.25" thickBot="1">
      <c r="A208" s="376"/>
      <c r="B208" s="170" t="s">
        <v>281</v>
      </c>
      <c r="C208" s="212" t="s">
        <v>282</v>
      </c>
      <c r="D208" s="213" t="s">
        <v>283</v>
      </c>
      <c r="E208" s="212" t="s">
        <v>284</v>
      </c>
    </row>
    <row r="209" spans="1:5" ht="14.25" thickBot="1">
      <c r="A209" s="169" t="s">
        <v>280</v>
      </c>
      <c r="B209" s="727"/>
      <c r="C209" s="753"/>
      <c r="D209" s="753"/>
      <c r="E209" s="692"/>
    </row>
    <row r="210" spans="1:5">
      <c r="A210" s="211" t="s">
        <v>285</v>
      </c>
      <c r="B210" s="171" t="s">
        <v>390</v>
      </c>
      <c r="C210" s="171">
        <v>0</v>
      </c>
      <c r="D210" s="172">
        <v>0</v>
      </c>
      <c r="E210" s="171">
        <v>0</v>
      </c>
    </row>
    <row r="211" spans="1:5" ht="25.5">
      <c r="A211" s="211" t="s">
        <v>286</v>
      </c>
      <c r="B211" s="171">
        <v>0</v>
      </c>
      <c r="C211" s="171">
        <v>0</v>
      </c>
      <c r="D211" s="172">
        <v>0</v>
      </c>
      <c r="E211" s="171">
        <v>0</v>
      </c>
    </row>
    <row r="212" spans="1:5">
      <c r="A212" s="211" t="s">
        <v>287</v>
      </c>
      <c r="B212" s="171">
        <v>0</v>
      </c>
      <c r="C212" s="171">
        <v>0</v>
      </c>
      <c r="D212" s="172">
        <v>0</v>
      </c>
      <c r="E212" s="171">
        <v>0</v>
      </c>
    </row>
    <row r="213" spans="1:5">
      <c r="A213" s="211" t="s">
        <v>385</v>
      </c>
      <c r="B213" s="171">
        <v>0</v>
      </c>
      <c r="C213" s="171">
        <v>0</v>
      </c>
      <c r="D213" s="172">
        <v>0</v>
      </c>
      <c r="E213" s="171">
        <v>0</v>
      </c>
    </row>
    <row r="214" spans="1:5">
      <c r="A214" s="374" t="s">
        <v>51</v>
      </c>
      <c r="B214" s="171">
        <v>0</v>
      </c>
      <c r="C214" s="171">
        <v>0</v>
      </c>
      <c r="D214" s="172">
        <v>0</v>
      </c>
      <c r="E214" s="171">
        <v>0</v>
      </c>
    </row>
    <row r="215" spans="1:5" ht="14.25" thickBot="1">
      <c r="A215" s="379" t="s">
        <v>51</v>
      </c>
      <c r="B215" s="171">
        <v>0</v>
      </c>
      <c r="C215" s="171">
        <v>0</v>
      </c>
      <c r="D215" s="172">
        <v>0</v>
      </c>
      <c r="E215" s="171">
        <v>0</v>
      </c>
    </row>
    <row r="216" spans="1:5" ht="14.25" thickBot="1">
      <c r="A216" s="175" t="s">
        <v>17</v>
      </c>
      <c r="B216" s="92">
        <f>SUM(B210:B213)</f>
        <v>0</v>
      </c>
      <c r="C216" s="92">
        <f>SUM(C210:C213)</f>
        <v>0</v>
      </c>
      <c r="D216" s="92">
        <f>SUM(D210:D213)</f>
        <v>0</v>
      </c>
      <c r="E216" s="92">
        <f>SUM(E210:E213)</f>
        <v>0</v>
      </c>
    </row>
    <row r="217" spans="1:5" ht="14.25" thickBot="1">
      <c r="A217" s="169" t="s">
        <v>288</v>
      </c>
      <c r="B217" s="728"/>
      <c r="C217" s="754"/>
      <c r="D217" s="754"/>
      <c r="E217" s="729"/>
    </row>
    <row r="218" spans="1:5">
      <c r="A218" s="211" t="s">
        <v>285</v>
      </c>
      <c r="B218" s="171">
        <v>0</v>
      </c>
      <c r="C218" s="171">
        <v>0</v>
      </c>
      <c r="D218" s="172">
        <v>0</v>
      </c>
      <c r="E218" s="171">
        <v>0</v>
      </c>
    </row>
    <row r="219" spans="1:5" ht="25.5">
      <c r="A219" s="211" t="s">
        <v>286</v>
      </c>
      <c r="B219" s="171">
        <v>0</v>
      </c>
      <c r="C219" s="171">
        <v>0</v>
      </c>
      <c r="D219" s="172">
        <v>0</v>
      </c>
      <c r="E219" s="171">
        <v>0</v>
      </c>
    </row>
    <row r="220" spans="1:5">
      <c r="A220" s="211" t="s">
        <v>287</v>
      </c>
      <c r="B220" s="171">
        <v>0</v>
      </c>
      <c r="C220" s="171">
        <v>0</v>
      </c>
      <c r="D220" s="172">
        <v>0</v>
      </c>
      <c r="E220" s="171">
        <v>0</v>
      </c>
    </row>
    <row r="221" spans="1:5">
      <c r="A221" s="211" t="s">
        <v>385</v>
      </c>
      <c r="B221" s="173">
        <v>0</v>
      </c>
      <c r="C221" s="173">
        <v>0</v>
      </c>
      <c r="D221" s="174">
        <v>0</v>
      </c>
      <c r="E221" s="173">
        <v>0</v>
      </c>
    </row>
    <row r="222" spans="1:5">
      <c r="A222" s="374" t="s">
        <v>51</v>
      </c>
      <c r="B222" s="173">
        <v>0</v>
      </c>
      <c r="C222" s="173">
        <v>0</v>
      </c>
      <c r="D222" s="174">
        <v>0</v>
      </c>
      <c r="E222" s="173">
        <v>0</v>
      </c>
    </row>
    <row r="223" spans="1:5" ht="14.25" thickBot="1">
      <c r="A223" s="379" t="s">
        <v>51</v>
      </c>
      <c r="B223" s="377">
        <v>0</v>
      </c>
      <c r="C223" s="377">
        <v>0</v>
      </c>
      <c r="D223" s="378">
        <v>0</v>
      </c>
      <c r="E223" s="377">
        <v>0</v>
      </c>
    </row>
    <row r="224" spans="1:5" ht="14.25" thickBot="1">
      <c r="A224" s="176" t="s">
        <v>17</v>
      </c>
      <c r="B224" s="92">
        <f>SUM(B218:B223)</f>
        <v>0</v>
      </c>
      <c r="C224" s="92">
        <f>SUM(C218:C223)</f>
        <v>0</v>
      </c>
      <c r="D224" s="92">
        <f>SUM(D218:D223)</f>
        <v>0</v>
      </c>
      <c r="E224" s="92">
        <f>SUM(E218:E223)</f>
        <v>0</v>
      </c>
    </row>
    <row r="227" spans="1:7" ht="29.25" customHeight="1">
      <c r="A227" s="529" t="s">
        <v>339</v>
      </c>
      <c r="B227" s="711"/>
      <c r="C227" s="711"/>
      <c r="D227" s="417"/>
      <c r="G227" s="363"/>
    </row>
    <row r="228" spans="1:7" ht="14.25" thickBot="1">
      <c r="A228" s="177"/>
      <c r="B228" s="165"/>
      <c r="C228" s="165"/>
      <c r="G228" s="363"/>
    </row>
    <row r="229" spans="1:7" ht="64.5" thickBot="1">
      <c r="A229" s="608" t="s">
        <v>140</v>
      </c>
      <c r="B229" s="611"/>
      <c r="C229" s="207" t="s">
        <v>241</v>
      </c>
      <c r="D229" s="150" t="s">
        <v>139</v>
      </c>
      <c r="E229" s="150" t="s">
        <v>409</v>
      </c>
      <c r="G229" s="362"/>
    </row>
    <row r="230" spans="1:7" ht="25.5" customHeight="1" thickBot="1">
      <c r="A230" s="662" t="s">
        <v>105</v>
      </c>
      <c r="B230" s="663"/>
      <c r="C230" s="178">
        <v>0</v>
      </c>
      <c r="D230" s="392">
        <v>0</v>
      </c>
      <c r="E230" s="392"/>
      <c r="G230" s="362"/>
    </row>
    <row r="231" spans="1:7" ht="15" thickBot="1">
      <c r="A231" s="664" t="s">
        <v>289</v>
      </c>
      <c r="B231" s="665"/>
      <c r="C231" s="178">
        <v>0</v>
      </c>
      <c r="D231" s="392">
        <v>0</v>
      </c>
      <c r="E231" s="392"/>
      <c r="G231" s="362"/>
    </row>
    <row r="232" spans="1:7" ht="25.5" customHeight="1" thickBot="1">
      <c r="A232" s="688" t="s">
        <v>217</v>
      </c>
      <c r="B232" s="246"/>
      <c r="C232" s="178">
        <v>0</v>
      </c>
      <c r="D232" s="392">
        <v>0</v>
      </c>
      <c r="E232" s="392"/>
      <c r="G232" s="364"/>
    </row>
    <row r="233" spans="1:7" ht="15" thickBot="1">
      <c r="A233" s="719" t="s">
        <v>106</v>
      </c>
      <c r="B233" s="720"/>
      <c r="C233" s="178">
        <v>0</v>
      </c>
      <c r="D233" s="392">
        <v>0</v>
      </c>
      <c r="E233" s="392"/>
      <c r="G233" s="362"/>
    </row>
    <row r="234" spans="1:7" ht="15" thickBot="1">
      <c r="A234" s="664" t="s">
        <v>362</v>
      </c>
      <c r="B234" s="665"/>
      <c r="C234" s="178">
        <v>0</v>
      </c>
      <c r="D234" s="392">
        <v>0</v>
      </c>
      <c r="E234" s="392"/>
      <c r="G234" s="362"/>
    </row>
    <row r="235" spans="1:7" ht="15" customHeight="1" thickBot="1">
      <c r="A235" s="664" t="s">
        <v>363</v>
      </c>
      <c r="B235" s="665"/>
      <c r="C235" s="178">
        <v>0</v>
      </c>
      <c r="D235" s="392">
        <v>0</v>
      </c>
      <c r="E235" s="392"/>
      <c r="G235" s="362"/>
    </row>
    <row r="236" spans="1:7" ht="15" customHeight="1" thickBot="1">
      <c r="A236" s="664" t="s">
        <v>364</v>
      </c>
      <c r="B236" s="665"/>
      <c r="C236" s="178">
        <v>0</v>
      </c>
      <c r="D236" s="392">
        <v>0</v>
      </c>
      <c r="E236" s="392"/>
      <c r="G236" s="362"/>
    </row>
    <row r="237" spans="1:7" ht="14.25" thickBot="1">
      <c r="A237" s="664" t="s">
        <v>107</v>
      </c>
      <c r="B237" s="665"/>
      <c r="C237" s="178">
        <v>0</v>
      </c>
      <c r="D237" s="392">
        <v>0</v>
      </c>
      <c r="E237" s="392"/>
    </row>
    <row r="238" spans="1:7" ht="14.25" thickBot="1">
      <c r="A238" s="619" t="s">
        <v>21</v>
      </c>
      <c r="B238" s="620"/>
      <c r="C238" s="178">
        <v>0</v>
      </c>
      <c r="D238" s="393">
        <v>0</v>
      </c>
      <c r="E238" s="393"/>
    </row>
    <row r="239" spans="1:7" ht="14.25" thickBot="1">
      <c r="A239" s="718" t="s">
        <v>122</v>
      </c>
      <c r="B239" s="689"/>
      <c r="C239" s="192">
        <f>C230+C231+C233+C237</f>
        <v>0</v>
      </c>
      <c r="D239" s="180">
        <f>D230+D231+D233+D237</f>
        <v>0</v>
      </c>
      <c r="E239" s="180"/>
    </row>
    <row r="240" spans="1:7">
      <c r="A240" s="410"/>
      <c r="B240" s="410"/>
      <c r="C240" s="411"/>
      <c r="D240" s="411"/>
      <c r="E240" s="411"/>
    </row>
    <row r="241" spans="1:4" ht="14.25">
      <c r="A241" s="530" t="s">
        <v>338</v>
      </c>
      <c r="B241" s="717"/>
      <c r="C241" s="717"/>
      <c r="D241" s="717"/>
    </row>
    <row r="242" spans="1:4" ht="14.25" thickBot="1">
      <c r="A242" s="139"/>
      <c r="B242" s="140"/>
      <c r="C242" s="141"/>
      <c r="D242" s="141"/>
    </row>
    <row r="243" spans="1:4" ht="14.25" thickBot="1">
      <c r="A243" s="685" t="s">
        <v>119</v>
      </c>
      <c r="B243" s="692"/>
      <c r="C243" s="142" t="s">
        <v>241</v>
      </c>
      <c r="D243" s="120" t="s">
        <v>275</v>
      </c>
    </row>
    <row r="244" spans="1:4" ht="39" thickBot="1">
      <c r="A244" s="449" t="s">
        <v>212</v>
      </c>
      <c r="B244" s="490"/>
      <c r="C244" s="181">
        <v>0</v>
      </c>
      <c r="D244" s="182">
        <v>0</v>
      </c>
    </row>
    <row r="245" spans="1:4" ht="14.25" thickBot="1">
      <c r="A245" s="449" t="s">
        <v>213</v>
      </c>
      <c r="B245" s="490"/>
      <c r="C245" s="181">
        <v>0</v>
      </c>
      <c r="D245" s="182">
        <v>0</v>
      </c>
    </row>
    <row r="246" spans="1:4" ht="26.25" thickBot="1">
      <c r="A246" s="449" t="s">
        <v>214</v>
      </c>
      <c r="B246" s="490"/>
      <c r="C246" s="181">
        <v>0</v>
      </c>
      <c r="D246" s="182">
        <v>0</v>
      </c>
    </row>
    <row r="247" spans="1:4" ht="51.75" thickBot="1">
      <c r="A247" s="449" t="s">
        <v>290</v>
      </c>
      <c r="B247" s="490"/>
      <c r="C247" s="181">
        <v>0</v>
      </c>
      <c r="D247" s="182">
        <v>0</v>
      </c>
    </row>
    <row r="248" spans="1:4" ht="51.75" thickBot="1">
      <c r="A248" s="449" t="s">
        <v>215</v>
      </c>
      <c r="B248" s="490"/>
      <c r="C248" s="181">
        <v>0</v>
      </c>
      <c r="D248" s="182">
        <v>0</v>
      </c>
    </row>
    <row r="249" spans="1:4" ht="14.25" thickBot="1">
      <c r="A249" s="484" t="s">
        <v>216</v>
      </c>
      <c r="B249" s="490"/>
      <c r="C249" s="181">
        <v>0</v>
      </c>
      <c r="D249" s="182">
        <v>0</v>
      </c>
    </row>
    <row r="250" spans="1:4" ht="26.25" thickBot="1">
      <c r="A250" s="484" t="s">
        <v>291</v>
      </c>
      <c r="B250" s="490"/>
      <c r="C250" s="181">
        <v>0</v>
      </c>
      <c r="D250" s="182">
        <v>0</v>
      </c>
    </row>
    <row r="251" spans="1:4" ht="39" thickBot="1">
      <c r="A251" s="484" t="s">
        <v>7</v>
      </c>
      <c r="B251" s="490"/>
      <c r="C251" s="182">
        <v>5530</v>
      </c>
      <c r="D251" s="182">
        <v>85018</v>
      </c>
    </row>
    <row r="252" spans="1:4" ht="14.25" thickBot="1">
      <c r="A252" s="484" t="s">
        <v>404</v>
      </c>
      <c r="B252" s="686"/>
      <c r="C252" s="183">
        <v>20019065.780000001</v>
      </c>
      <c r="D252" s="183">
        <v>20037599.57</v>
      </c>
    </row>
    <row r="253" spans="1:4" ht="14.25" thickBot="1">
      <c r="A253" s="477" t="s">
        <v>17</v>
      </c>
      <c r="B253" s="729"/>
      <c r="C253" s="107">
        <f>SUM(C244:C252)</f>
        <v>20024595.780000001</v>
      </c>
      <c r="D253" s="107">
        <f>SUM(D244:D252)</f>
        <v>20122617.57</v>
      </c>
    </row>
    <row r="254" spans="1:4">
      <c r="A254"/>
      <c r="B254"/>
      <c r="C254"/>
      <c r="D254"/>
    </row>
    <row r="257" spans="1:8" ht="14.25">
      <c r="A257" s="687" t="s">
        <v>337</v>
      </c>
      <c r="B257" s="687"/>
      <c r="C257" s="687"/>
    </row>
    <row r="258" spans="1:8" ht="16.5" thickBot="1">
      <c r="A258" s="185"/>
      <c r="B258" s="141"/>
      <c r="C258" s="141"/>
    </row>
    <row r="259" spans="1:8" ht="26.25" thickBot="1">
      <c r="A259" s="477" t="s">
        <v>53</v>
      </c>
      <c r="B259" s="692"/>
      <c r="C259" s="191" t="s">
        <v>138</v>
      </c>
      <c r="D259" s="120" t="s">
        <v>139</v>
      </c>
      <c r="G259" s="485"/>
      <c r="H259" s="485"/>
    </row>
    <row r="260" spans="1:8" ht="14.25" thickBot="1">
      <c r="A260" s="477" t="s">
        <v>54</v>
      </c>
      <c r="B260" s="558"/>
      <c r="C260" s="186">
        <f>SUM(C261:C270)</f>
        <v>5332.24</v>
      </c>
      <c r="D260" s="186">
        <f>SUM(D261:D270)</f>
        <v>2372.61</v>
      </c>
      <c r="G260" s="485"/>
      <c r="H260" s="485"/>
    </row>
    <row r="261" spans="1:8" ht="89.25">
      <c r="A261" s="647" t="s">
        <v>373</v>
      </c>
      <c r="B261" s="649"/>
      <c r="C261" s="193">
        <v>0</v>
      </c>
      <c r="D261" s="193">
        <v>0</v>
      </c>
      <c r="G261" s="485"/>
      <c r="H261" s="485"/>
    </row>
    <row r="262" spans="1:8" ht="25.5">
      <c r="A262" s="650" t="s">
        <v>141</v>
      </c>
      <c r="B262" s="691"/>
      <c r="C262" s="187">
        <v>0</v>
      </c>
      <c r="D262" s="187">
        <v>0</v>
      </c>
    </row>
    <row r="263" spans="1:8">
      <c r="A263" s="480" t="s">
        <v>55</v>
      </c>
      <c r="B263" s="481"/>
      <c r="C263" s="188">
        <v>0</v>
      </c>
      <c r="D263" s="188">
        <v>0</v>
      </c>
    </row>
    <row r="264" spans="1:8" ht="38.25">
      <c r="A264" s="574" t="s">
        <v>142</v>
      </c>
      <c r="B264" s="575"/>
      <c r="C264" s="188">
        <v>0</v>
      </c>
      <c r="D264" s="188">
        <v>0</v>
      </c>
    </row>
    <row r="265" spans="1:8" ht="38.25">
      <c r="A265" s="574" t="s">
        <v>143</v>
      </c>
      <c r="B265" s="575"/>
      <c r="C265" s="188">
        <v>0</v>
      </c>
      <c r="D265" s="188">
        <v>0</v>
      </c>
    </row>
    <row r="266" spans="1:8">
      <c r="A266" s="574" t="s">
        <v>144</v>
      </c>
      <c r="B266" s="575"/>
      <c r="C266" s="188">
        <v>0</v>
      </c>
      <c r="D266" s="188">
        <v>0</v>
      </c>
    </row>
    <row r="267" spans="1:8">
      <c r="A267" s="574" t="s">
        <v>145</v>
      </c>
      <c r="B267" s="575"/>
      <c r="C267" s="188">
        <v>5332.24</v>
      </c>
      <c r="D267" s="188">
        <v>2372.61</v>
      </c>
    </row>
    <row r="268" spans="1:8">
      <c r="A268" s="480" t="s">
        <v>56</v>
      </c>
      <c r="B268" s="481"/>
      <c r="C268" s="189">
        <v>0</v>
      </c>
      <c r="D268" s="189">
        <v>0</v>
      </c>
    </row>
    <row r="269" spans="1:8">
      <c r="A269" s="574" t="s">
        <v>146</v>
      </c>
      <c r="B269" s="575"/>
      <c r="C269" s="189">
        <v>0</v>
      </c>
      <c r="D269" s="189">
        <v>0</v>
      </c>
    </row>
    <row r="270" spans="1:8" ht="14.25" thickBot="1">
      <c r="A270" s="482" t="s">
        <v>21</v>
      </c>
      <c r="B270" s="483"/>
      <c r="C270" s="190">
        <v>0</v>
      </c>
      <c r="D270" s="190">
        <v>0</v>
      </c>
    </row>
    <row r="271" spans="1:8" ht="14.25" thickBot="1">
      <c r="A271" s="477" t="s">
        <v>57</v>
      </c>
      <c r="B271" s="558"/>
      <c r="C271" s="180">
        <f>SUM(C272:C281)</f>
        <v>20008.91</v>
      </c>
      <c r="D271" s="180">
        <f>SUM(D272:D281)</f>
        <v>17196.93</v>
      </c>
    </row>
    <row r="272" spans="1:8" ht="89.25">
      <c r="A272" s="647" t="s">
        <v>373</v>
      </c>
      <c r="B272" s="649"/>
      <c r="C272" s="187">
        <v>0</v>
      </c>
      <c r="D272" s="187">
        <v>0</v>
      </c>
    </row>
    <row r="273" spans="1:5" ht="25.5">
      <c r="A273" s="650" t="s">
        <v>141</v>
      </c>
      <c r="B273" s="691"/>
      <c r="C273" s="187">
        <v>0</v>
      </c>
      <c r="D273" s="187">
        <v>0</v>
      </c>
    </row>
    <row r="274" spans="1:5">
      <c r="A274" s="480" t="s">
        <v>55</v>
      </c>
      <c r="B274" s="481"/>
      <c r="C274" s="188">
        <v>0</v>
      </c>
      <c r="D274" s="188">
        <v>0</v>
      </c>
    </row>
    <row r="275" spans="1:5" ht="38.25">
      <c r="A275" s="574" t="s">
        <v>142</v>
      </c>
      <c r="B275" s="575"/>
      <c r="C275" s="188">
        <v>0</v>
      </c>
      <c r="D275" s="188">
        <v>0</v>
      </c>
    </row>
    <row r="276" spans="1:5" ht="38.25">
      <c r="A276" s="574" t="s">
        <v>143</v>
      </c>
      <c r="B276" s="575"/>
      <c r="C276" s="188">
        <v>484.41</v>
      </c>
      <c r="D276" s="188">
        <v>530.58000000000004</v>
      </c>
    </row>
    <row r="277" spans="1:5">
      <c r="A277" s="574" t="s">
        <v>144</v>
      </c>
      <c r="B277" s="575"/>
      <c r="C277" s="188">
        <v>6454.86</v>
      </c>
      <c r="D277" s="188">
        <v>7245.67</v>
      </c>
    </row>
    <row r="278" spans="1:5">
      <c r="A278" s="574" t="s">
        <v>145</v>
      </c>
      <c r="B278" s="575"/>
      <c r="C278" s="188">
        <v>2975.58</v>
      </c>
      <c r="D278" s="188">
        <v>2959.63</v>
      </c>
    </row>
    <row r="279" spans="1:5" ht="25.5">
      <c r="A279" s="574" t="s">
        <v>147</v>
      </c>
      <c r="B279" s="575"/>
      <c r="C279" s="188">
        <v>9588.2000000000007</v>
      </c>
      <c r="D279" s="188">
        <v>6461.05</v>
      </c>
    </row>
    <row r="280" spans="1:5">
      <c r="A280" s="574" t="s">
        <v>146</v>
      </c>
      <c r="B280" s="575"/>
      <c r="C280" s="188">
        <v>0</v>
      </c>
      <c r="D280" s="188">
        <v>0</v>
      </c>
    </row>
    <row r="281" spans="1:5" ht="77.25" thickBot="1">
      <c r="A281" s="578" t="s">
        <v>148</v>
      </c>
      <c r="B281" s="579"/>
      <c r="C281" s="387">
        <v>505.86</v>
      </c>
      <c r="D281" s="387">
        <v>0</v>
      </c>
    </row>
    <row r="282" spans="1:5" ht="14.25" thickBot="1">
      <c r="A282" s="685" t="s">
        <v>95</v>
      </c>
      <c r="B282" s="693"/>
      <c r="C282" s="133">
        <f>C260+C271</f>
        <v>25341.15</v>
      </c>
      <c r="D282" s="133">
        <f>D260+D271</f>
        <v>19569.54</v>
      </c>
    </row>
    <row r="287" spans="1:5" ht="14.25">
      <c r="A287" s="780" t="s">
        <v>336</v>
      </c>
      <c r="B287" s="781"/>
      <c r="C287" s="781"/>
      <c r="D287" s="446"/>
      <c r="E287" s="446"/>
    </row>
    <row r="288" spans="1:5" ht="14.25" thickBot="1">
      <c r="A288" s="141"/>
      <c r="B288" s="141"/>
      <c r="C288" s="141"/>
      <c r="D288"/>
    </row>
    <row r="289" spans="1:4" ht="14.25" thickBot="1">
      <c r="A289" s="477" t="s">
        <v>153</v>
      </c>
      <c r="B289" s="558"/>
      <c r="C289" s="156" t="s">
        <v>138</v>
      </c>
      <c r="D289" s="157" t="s">
        <v>275</v>
      </c>
    </row>
    <row r="290" spans="1:4" ht="25.5">
      <c r="A290" s="447" t="s">
        <v>0</v>
      </c>
      <c r="B290" s="448"/>
      <c r="C290" s="194">
        <f>SUM(C291:C297)</f>
        <v>15886662.130000001</v>
      </c>
      <c r="D290" s="194">
        <f>SUM(D291:D297)</f>
        <v>17103288.940000001</v>
      </c>
    </row>
    <row r="291" spans="1:4" ht="25.5">
      <c r="A291" s="430" t="s">
        <v>154</v>
      </c>
      <c r="B291" s="431"/>
      <c r="C291" s="195">
        <v>15380254.130000001</v>
      </c>
      <c r="D291" s="195">
        <v>16313314.300000001</v>
      </c>
    </row>
    <row r="292" spans="1:4" ht="25.5">
      <c r="A292" s="430" t="s">
        <v>155</v>
      </c>
      <c r="B292" s="431"/>
      <c r="C292" s="195">
        <v>0</v>
      </c>
      <c r="D292" s="195">
        <v>0</v>
      </c>
    </row>
    <row r="293" spans="1:4" ht="51">
      <c r="A293" s="430" t="s">
        <v>156</v>
      </c>
      <c r="B293" s="431"/>
      <c r="C293" s="195">
        <v>506408</v>
      </c>
      <c r="D293" s="195">
        <v>789974.64</v>
      </c>
    </row>
    <row r="294" spans="1:4">
      <c r="A294" s="430" t="s">
        <v>157</v>
      </c>
      <c r="B294" s="431"/>
      <c r="C294" s="195">
        <v>0</v>
      </c>
      <c r="D294" s="195">
        <v>0</v>
      </c>
    </row>
    <row r="295" spans="1:4" ht="25.5">
      <c r="A295" s="430" t="s">
        <v>295</v>
      </c>
      <c r="B295" s="431"/>
      <c r="C295" s="195">
        <v>0</v>
      </c>
      <c r="D295" s="195">
        <v>0</v>
      </c>
    </row>
    <row r="296" spans="1:4" ht="25.5">
      <c r="A296" s="430" t="s">
        <v>1</v>
      </c>
      <c r="B296" s="431"/>
      <c r="C296" s="195">
        <v>0</v>
      </c>
      <c r="D296" s="195">
        <v>0</v>
      </c>
    </row>
    <row r="297" spans="1:4">
      <c r="A297" s="430" t="s">
        <v>271</v>
      </c>
      <c r="B297" s="431"/>
      <c r="C297" s="195">
        <v>0</v>
      </c>
      <c r="D297" s="195">
        <v>0</v>
      </c>
    </row>
    <row r="298" spans="1:4" ht="25.5">
      <c r="A298" s="432" t="s">
        <v>158</v>
      </c>
      <c r="B298" s="433"/>
      <c r="C298" s="196">
        <f>C299+C300+C302</f>
        <v>0</v>
      </c>
      <c r="D298" s="196">
        <f>D299+D300+D302</f>
        <v>0</v>
      </c>
    </row>
    <row r="299" spans="1:4">
      <c r="A299" s="430" t="s">
        <v>65</v>
      </c>
      <c r="B299" s="431"/>
      <c r="C299" s="197">
        <v>0</v>
      </c>
      <c r="D299" s="197">
        <v>0</v>
      </c>
    </row>
    <row r="300" spans="1:4" ht="25.5">
      <c r="A300" s="430" t="s">
        <v>159</v>
      </c>
      <c r="B300" s="431"/>
      <c r="C300" s="197">
        <v>0</v>
      </c>
      <c r="D300" s="197">
        <v>0</v>
      </c>
    </row>
    <row r="301" spans="1:4">
      <c r="A301" s="430" t="s">
        <v>160</v>
      </c>
      <c r="B301" s="431"/>
      <c r="C301" s="197">
        <v>0</v>
      </c>
      <c r="D301" s="197">
        <v>0</v>
      </c>
    </row>
    <row r="302" spans="1:4" ht="14.25" thickBot="1">
      <c r="A302" s="502" t="s">
        <v>271</v>
      </c>
      <c r="B302" s="503"/>
      <c r="C302" s="197">
        <v>0</v>
      </c>
      <c r="D302" s="197">
        <v>0</v>
      </c>
    </row>
    <row r="303" spans="1:4" ht="14.25" thickBot="1">
      <c r="A303" s="685" t="s">
        <v>95</v>
      </c>
      <c r="B303" s="693"/>
      <c r="C303" s="198">
        <f>C290+C298</f>
        <v>15886662.130000001</v>
      </c>
      <c r="D303" s="198">
        <f>D290+D298</f>
        <v>17103288.940000001</v>
      </c>
    </row>
    <row r="307" spans="1:5" ht="26.25" customHeight="1">
      <c r="A307" s="760" t="s">
        <v>365</v>
      </c>
      <c r="B307" s="759"/>
      <c r="C307" s="759"/>
      <c r="D307" s="759"/>
    </row>
    <row r="308" spans="1:5" ht="14.25" thickBot="1">
      <c r="A308" s="165"/>
      <c r="B308" s="215"/>
      <c r="C308" s="165"/>
      <c r="D308" s="165"/>
    </row>
    <row r="309" spans="1:5" ht="14.25" thickBot="1">
      <c r="A309" s="608"/>
      <c r="B309" s="611"/>
      <c r="C309" s="149" t="s">
        <v>241</v>
      </c>
      <c r="D309" s="150" t="s">
        <v>139</v>
      </c>
    </row>
    <row r="310" spans="1:5" ht="14.25" customHeight="1" thickBot="1">
      <c r="A310" s="573" t="s">
        <v>223</v>
      </c>
      <c r="B310" s="243"/>
      <c r="C310" s="117">
        <v>13672291.050000001</v>
      </c>
      <c r="D310" s="117">
        <v>16094068.17</v>
      </c>
    </row>
    <row r="311" spans="1:5" ht="14.25" thickBot="1">
      <c r="A311" s="132" t="s">
        <v>122</v>
      </c>
      <c r="B311" s="549"/>
      <c r="C311" s="180">
        <f>SUM(C310:C310)</f>
        <v>13672291.050000001</v>
      </c>
      <c r="D311" s="180">
        <f>SUM(D310:D310)</f>
        <v>16094068.17</v>
      </c>
    </row>
    <row r="314" spans="1:5" ht="13.5" customHeight="1">
      <c r="A314" s="760" t="s">
        <v>335</v>
      </c>
      <c r="B314" s="759"/>
      <c r="C314" s="759"/>
      <c r="D314" s="759"/>
      <c r="E314" s="446"/>
    </row>
    <row r="315" spans="1:5" ht="14.25" thickBot="1">
      <c r="A315" s="165"/>
      <c r="B315" s="165"/>
      <c r="C315" s="165"/>
      <c r="D315" s="165"/>
      <c r="E315"/>
    </row>
    <row r="316" spans="1:5" ht="26.25" thickBot="1">
      <c r="A316" s="538" t="s">
        <v>98</v>
      </c>
      <c r="B316" s="692"/>
      <c r="C316" s="68" t="s">
        <v>292</v>
      </c>
      <c r="D316" s="68" t="s">
        <v>293</v>
      </c>
      <c r="E316"/>
    </row>
    <row r="317" spans="1:5" ht="14.25" thickBot="1">
      <c r="A317" s="420" t="s">
        <v>294</v>
      </c>
      <c r="B317" s="490"/>
      <c r="C317" s="217">
        <v>430183.99</v>
      </c>
      <c r="D317" s="217">
        <v>1004769.93</v>
      </c>
      <c r="E317"/>
    </row>
    <row r="318" spans="1:5">
      <c r="A318"/>
      <c r="B318"/>
      <c r="C318"/>
      <c r="D318"/>
      <c r="E318"/>
    </row>
    <row r="319" spans="1:5" ht="29.25" customHeight="1">
      <c r="A319" s="757" t="s">
        <v>374</v>
      </c>
      <c r="B319" s="758"/>
      <c r="C319" s="758"/>
      <c r="D319" s="446"/>
      <c r="E319" s="446"/>
    </row>
    <row r="322" spans="1:11" ht="14.25" customHeight="1">
      <c r="A322" s="550" t="s">
        <v>366</v>
      </c>
      <c r="B322" s="550"/>
      <c r="C322" s="550"/>
      <c r="D322" s="550"/>
      <c r="E322" s="550"/>
      <c r="F322" s="550"/>
      <c r="G322" s="550"/>
      <c r="H322" s="550"/>
      <c r="I322" s="550"/>
    </row>
    <row r="324" spans="1:11" ht="14.25" customHeight="1">
      <c r="A324" s="743" t="s">
        <v>334</v>
      </c>
      <c r="B324" s="743"/>
      <c r="C324" s="743"/>
      <c r="D324" s="743"/>
      <c r="E324" s="743"/>
      <c r="F324" s="743"/>
      <c r="G324" s="743"/>
      <c r="H324" s="743"/>
      <c r="I324" s="743"/>
    </row>
    <row r="325" spans="1:11" ht="17.25" thickBot="1">
      <c r="A325" s="320"/>
      <c r="B325" s="320"/>
      <c r="C325" s="320"/>
      <c r="D325" s="320"/>
      <c r="E325" s="320"/>
      <c r="F325" s="320"/>
      <c r="G325" s="320"/>
      <c r="H325" s="320"/>
      <c r="I325" s="321"/>
    </row>
    <row r="326" spans="1:11" ht="37.5" customHeight="1" thickBot="1">
      <c r="A326" s="677" t="s">
        <v>92</v>
      </c>
      <c r="B326" s="523" t="s">
        <v>35</v>
      </c>
      <c r="C326" s="525"/>
      <c r="D326" s="525"/>
      <c r="E326" s="415" t="s">
        <v>408</v>
      </c>
      <c r="F326" s="755"/>
      <c r="G326" s="756"/>
      <c r="H326" s="525" t="s">
        <v>36</v>
      </c>
      <c r="I326" s="753"/>
      <c r="J326" s="692"/>
      <c r="K326" s="473" t="s">
        <v>133</v>
      </c>
    </row>
    <row r="327" spans="1:11" ht="77.25" thickBot="1">
      <c r="A327" s="678"/>
      <c r="B327" s="350" t="s">
        <v>116</v>
      </c>
      <c r="C327" s="351" t="s">
        <v>102</v>
      </c>
      <c r="D327" s="352" t="s">
        <v>24</v>
      </c>
      <c r="E327" s="526" t="s">
        <v>220</v>
      </c>
      <c r="F327" s="351" t="s">
        <v>221</v>
      </c>
      <c r="G327" s="351" t="s">
        <v>392</v>
      </c>
      <c r="H327" s="350" t="s">
        <v>116</v>
      </c>
      <c r="I327" s="351" t="s">
        <v>118</v>
      </c>
      <c r="J327" s="353" t="s">
        <v>130</v>
      </c>
      <c r="K327" s="474"/>
    </row>
    <row r="328" spans="1:11" ht="14.25" thickBot="1">
      <c r="A328" s="71" t="s">
        <v>138</v>
      </c>
      <c r="B328" s="322">
        <v>0</v>
      </c>
      <c r="C328" s="323">
        <v>0</v>
      </c>
      <c r="D328" s="324">
        <v>0</v>
      </c>
      <c r="E328" s="394">
        <f>F328+G328</f>
        <v>0</v>
      </c>
      <c r="F328" s="322"/>
      <c r="G328" s="323">
        <v>0</v>
      </c>
      <c r="H328" s="322">
        <v>0</v>
      </c>
      <c r="I328" s="325">
        <v>0</v>
      </c>
      <c r="J328" s="326">
        <v>0</v>
      </c>
      <c r="K328" s="183">
        <f>SUM(B328:E328)+SUM(H328:J328)</f>
        <v>0</v>
      </c>
    </row>
    <row r="329" spans="1:11" ht="14.25" thickBot="1">
      <c r="A329" s="327" t="s">
        <v>37</v>
      </c>
      <c r="B329" s="328">
        <f t="shared" ref="B329:K329" si="12">SUM(B330:B332)</f>
        <v>0</v>
      </c>
      <c r="C329" s="329">
        <f t="shared" si="12"/>
        <v>0</v>
      </c>
      <c r="D329" s="330">
        <f t="shared" si="12"/>
        <v>0</v>
      </c>
      <c r="E329" s="328">
        <f t="shared" si="12"/>
        <v>0</v>
      </c>
      <c r="F329" s="328">
        <f t="shared" si="12"/>
        <v>0</v>
      </c>
      <c r="G329" s="328">
        <f t="shared" si="12"/>
        <v>0</v>
      </c>
      <c r="H329" s="328">
        <f t="shared" si="12"/>
        <v>0</v>
      </c>
      <c r="I329" s="328">
        <f t="shared" si="12"/>
        <v>0</v>
      </c>
      <c r="J329" s="328">
        <f t="shared" si="12"/>
        <v>0</v>
      </c>
      <c r="K329" s="328">
        <f t="shared" si="12"/>
        <v>0</v>
      </c>
    </row>
    <row r="330" spans="1:11">
      <c r="A330" s="331" t="s">
        <v>38</v>
      </c>
      <c r="B330" s="332">
        <v>0</v>
      </c>
      <c r="C330" s="333">
        <v>0</v>
      </c>
      <c r="D330" s="334">
        <v>0</v>
      </c>
      <c r="E330" s="335">
        <f>F330+G330</f>
        <v>0</v>
      </c>
      <c r="F330" s="332">
        <v>0</v>
      </c>
      <c r="G330" s="335">
        <v>0</v>
      </c>
      <c r="H330" s="332">
        <v>0</v>
      </c>
      <c r="I330" s="336">
        <v>0</v>
      </c>
      <c r="J330" s="337">
        <v>0</v>
      </c>
      <c r="K330" s="338">
        <f>SUM(B330:E330)+SUM(H330:J330)</f>
        <v>0</v>
      </c>
    </row>
    <row r="331" spans="1:11">
      <c r="A331" s="339" t="s">
        <v>39</v>
      </c>
      <c r="B331" s="340">
        <v>0</v>
      </c>
      <c r="C331" s="341">
        <v>0</v>
      </c>
      <c r="D331" s="342">
        <v>0</v>
      </c>
      <c r="E331" s="341">
        <f>F331+G331</f>
        <v>0</v>
      </c>
      <c r="F331" s="340">
        <v>0</v>
      </c>
      <c r="G331" s="341">
        <v>0</v>
      </c>
      <c r="H331" s="340">
        <v>0</v>
      </c>
      <c r="I331" s="343">
        <v>0</v>
      </c>
      <c r="J331" s="344">
        <v>0</v>
      </c>
      <c r="K331" s="345">
        <f>SUM(B331:E331)+SUM(H331:J331)</f>
        <v>0</v>
      </c>
    </row>
    <row r="332" spans="1:11" ht="14.25" thickBot="1">
      <c r="A332" s="346" t="s">
        <v>40</v>
      </c>
      <c r="B332" s="340">
        <v>0</v>
      </c>
      <c r="C332" s="341">
        <v>0</v>
      </c>
      <c r="D332" s="342">
        <v>0</v>
      </c>
      <c r="E332" s="341">
        <f>F332+G332</f>
        <v>0</v>
      </c>
      <c r="F332" s="340">
        <v>0</v>
      </c>
      <c r="G332" s="341">
        <v>0</v>
      </c>
      <c r="H332" s="340">
        <v>0</v>
      </c>
      <c r="I332" s="343">
        <v>0</v>
      </c>
      <c r="J332" s="344">
        <v>0</v>
      </c>
      <c r="K332" s="375">
        <f>SUM(B332:E332)+SUM(H332:J332)</f>
        <v>0</v>
      </c>
    </row>
    <row r="333" spans="1:11" ht="14.25" thickBot="1">
      <c r="A333" s="327" t="s">
        <v>41</v>
      </c>
      <c r="B333" s="322">
        <f t="shared" ref="B333:K333" si="13">SUM(B334:B338)</f>
        <v>0</v>
      </c>
      <c r="C333" s="323">
        <f t="shared" si="13"/>
        <v>0</v>
      </c>
      <c r="D333" s="325">
        <f t="shared" si="13"/>
        <v>0</v>
      </c>
      <c r="E333" s="322">
        <f t="shared" si="13"/>
        <v>0</v>
      </c>
      <c r="F333" s="322">
        <f t="shared" si="13"/>
        <v>0</v>
      </c>
      <c r="G333" s="322">
        <f t="shared" si="13"/>
        <v>0</v>
      </c>
      <c r="H333" s="322">
        <f t="shared" si="13"/>
        <v>0</v>
      </c>
      <c r="I333" s="322">
        <f t="shared" si="13"/>
        <v>0</v>
      </c>
      <c r="J333" s="322">
        <f t="shared" si="13"/>
        <v>0</v>
      </c>
      <c r="K333" s="322">
        <f t="shared" si="13"/>
        <v>0</v>
      </c>
    </row>
    <row r="334" spans="1:11" ht="29.25" customHeight="1">
      <c r="A334" s="347" t="s">
        <v>42</v>
      </c>
      <c r="B334" s="332">
        <v>0</v>
      </c>
      <c r="C334" s="333">
        <v>0</v>
      </c>
      <c r="D334" s="334">
        <v>0</v>
      </c>
      <c r="E334" s="335">
        <f>F334+G334</f>
        <v>0</v>
      </c>
      <c r="F334" s="332">
        <v>0</v>
      </c>
      <c r="G334" s="335">
        <v>0</v>
      </c>
      <c r="H334" s="332">
        <v>0</v>
      </c>
      <c r="I334" s="336">
        <v>0</v>
      </c>
      <c r="J334" s="337">
        <v>0</v>
      </c>
      <c r="K334" s="338">
        <f>SUM(B334:E334)+SUM(H334:J334)</f>
        <v>0</v>
      </c>
    </row>
    <row r="335" spans="1:11" ht="13.5" customHeight="1">
      <c r="A335" s="348" t="s">
        <v>43</v>
      </c>
      <c r="B335" s="340">
        <v>0</v>
      </c>
      <c r="C335" s="341">
        <v>0</v>
      </c>
      <c r="D335" s="342">
        <v>0</v>
      </c>
      <c r="E335" s="341">
        <f>F335+G335</f>
        <v>0</v>
      </c>
      <c r="F335" s="340">
        <v>0</v>
      </c>
      <c r="G335" s="341">
        <v>0</v>
      </c>
      <c r="H335" s="340">
        <v>0</v>
      </c>
      <c r="I335" s="343">
        <v>0</v>
      </c>
      <c r="J335" s="344">
        <v>0</v>
      </c>
      <c r="K335" s="345">
        <f>SUM(B335:E335)+SUM(H335:J335)</f>
        <v>0</v>
      </c>
    </row>
    <row r="336" spans="1:11">
      <c r="A336" s="348" t="s">
        <v>44</v>
      </c>
      <c r="B336" s="340">
        <v>0</v>
      </c>
      <c r="C336" s="341">
        <v>0</v>
      </c>
      <c r="D336" s="342">
        <v>0</v>
      </c>
      <c r="E336" s="341">
        <f>F336+G336</f>
        <v>0</v>
      </c>
      <c r="F336" s="340">
        <v>0</v>
      </c>
      <c r="G336" s="341">
        <v>0</v>
      </c>
      <c r="H336" s="340">
        <v>0</v>
      </c>
      <c r="I336" s="343">
        <v>0</v>
      </c>
      <c r="J336" s="344">
        <v>0</v>
      </c>
      <c r="K336" s="345">
        <f>SUM(B336:E336)+SUM(H336:J336)</f>
        <v>0</v>
      </c>
    </row>
    <row r="337" spans="1:11">
      <c r="A337" s="348" t="s">
        <v>45</v>
      </c>
      <c r="B337" s="340">
        <v>0</v>
      </c>
      <c r="C337" s="341">
        <v>0</v>
      </c>
      <c r="D337" s="342">
        <v>0</v>
      </c>
      <c r="E337" s="341">
        <f>F337+G337</f>
        <v>0</v>
      </c>
      <c r="F337" s="340">
        <v>0</v>
      </c>
      <c r="G337" s="341">
        <v>0</v>
      </c>
      <c r="H337" s="340">
        <v>0</v>
      </c>
      <c r="I337" s="343">
        <v>0</v>
      </c>
      <c r="J337" s="344">
        <v>0</v>
      </c>
      <c r="K337" s="345">
        <f>SUM(B337:E337)+SUM(H337:J337)</f>
        <v>0</v>
      </c>
    </row>
    <row r="338" spans="1:11" ht="25.5" customHeight="1" thickBot="1">
      <c r="A338" s="349" t="s">
        <v>46</v>
      </c>
      <c r="B338" s="340">
        <v>0</v>
      </c>
      <c r="C338" s="341">
        <v>0</v>
      </c>
      <c r="D338" s="342">
        <v>0</v>
      </c>
      <c r="E338" s="341">
        <v>0</v>
      </c>
      <c r="F338" s="340">
        <v>0</v>
      </c>
      <c r="G338" s="341">
        <v>0</v>
      </c>
      <c r="H338" s="340">
        <v>0</v>
      </c>
      <c r="I338" s="343">
        <v>0</v>
      </c>
      <c r="J338" s="344">
        <v>0</v>
      </c>
      <c r="K338" s="375">
        <f>SUM(B338:E338)+SUM(H338:J338)</f>
        <v>0</v>
      </c>
    </row>
    <row r="339" spans="1:11" ht="19.5" customHeight="1" thickBot="1">
      <c r="A339" s="354" t="s">
        <v>139</v>
      </c>
      <c r="B339" s="355">
        <f t="shared" ref="B339:K339" si="14">B328+B329-B333</f>
        <v>0</v>
      </c>
      <c r="C339" s="355">
        <f t="shared" si="14"/>
        <v>0</v>
      </c>
      <c r="D339" s="355">
        <f t="shared" si="14"/>
        <v>0</v>
      </c>
      <c r="E339" s="355">
        <f t="shared" si="14"/>
        <v>0</v>
      </c>
      <c r="F339" s="355">
        <f t="shared" si="14"/>
        <v>0</v>
      </c>
      <c r="G339" s="355">
        <f t="shared" si="14"/>
        <v>0</v>
      </c>
      <c r="H339" s="355">
        <f t="shared" si="14"/>
        <v>0</v>
      </c>
      <c r="I339" s="355">
        <f t="shared" si="14"/>
        <v>0</v>
      </c>
      <c r="J339" s="355">
        <f t="shared" si="14"/>
        <v>0</v>
      </c>
      <c r="K339" s="355">
        <f t="shared" si="14"/>
        <v>0</v>
      </c>
    </row>
    <row r="341" spans="1:11" ht="13.5" customHeight="1">
      <c r="A341" s="529" t="s">
        <v>333</v>
      </c>
      <c r="B341" s="417"/>
      <c r="C341" s="417"/>
    </row>
    <row r="342" spans="1:11" ht="15" thickBot="1">
      <c r="A342" s="4"/>
      <c r="B342" s="10"/>
      <c r="C342" s="10"/>
      <c r="E342" s="163"/>
      <c r="F342" s="163"/>
      <c r="G342" s="163"/>
      <c r="H342" s="163"/>
      <c r="I342" s="163"/>
    </row>
    <row r="343" spans="1:11" ht="32.25" customHeight="1" thickBot="1">
      <c r="A343" s="660" t="s">
        <v>119</v>
      </c>
      <c r="B343" s="661"/>
      <c r="C343" s="110" t="s">
        <v>138</v>
      </c>
      <c r="D343" s="111" t="s">
        <v>275</v>
      </c>
      <c r="E343" s="165"/>
      <c r="F343" s="165"/>
      <c r="G343" s="165"/>
      <c r="H343" s="165"/>
      <c r="I343" s="165"/>
    </row>
    <row r="344" spans="1:11" ht="13.5" customHeight="1">
      <c r="A344" s="662" t="s">
        <v>123</v>
      </c>
      <c r="B344" s="663"/>
      <c r="C344" s="112">
        <v>42.43</v>
      </c>
      <c r="D344" s="112">
        <v>487.12</v>
      </c>
      <c r="E344" s="224"/>
      <c r="F344" s="224"/>
      <c r="G344" s="224"/>
      <c r="H344" s="224"/>
      <c r="I344" s="224"/>
    </row>
    <row r="345" spans="1:11">
      <c r="A345" s="664" t="s">
        <v>124</v>
      </c>
      <c r="B345" s="665"/>
      <c r="C345" s="113">
        <v>4870.72</v>
      </c>
      <c r="D345" s="113">
        <v>20901.97</v>
      </c>
      <c r="E345" s="223"/>
      <c r="F345" s="223"/>
      <c r="G345" s="223"/>
      <c r="H345" s="223"/>
      <c r="I345" s="223"/>
    </row>
    <row r="346" spans="1:11" ht="13.5" customHeight="1">
      <c r="A346" s="664" t="s">
        <v>101</v>
      </c>
      <c r="B346" s="665"/>
      <c r="C346" s="113">
        <v>0</v>
      </c>
      <c r="D346" s="113">
        <v>0</v>
      </c>
      <c r="E346" s="225"/>
      <c r="F346" s="225"/>
      <c r="G346" s="225"/>
      <c r="H346" s="225"/>
      <c r="I346" s="225"/>
    </row>
    <row r="347" spans="1:11" ht="13.5" customHeight="1">
      <c r="A347" s="440" t="s">
        <v>59</v>
      </c>
      <c r="B347" s="442"/>
      <c r="C347" s="114">
        <f>C348+C351+C352+C353+C354</f>
        <v>14122991.050000001</v>
      </c>
      <c r="D347" s="114">
        <f>D348+D351+D352+D353+D354</f>
        <v>15779479.920000002</v>
      </c>
    </row>
    <row r="348" spans="1:11" ht="13.5" customHeight="1">
      <c r="A348" s="459" t="s">
        <v>263</v>
      </c>
      <c r="B348" s="461"/>
      <c r="C348" s="115">
        <v>0</v>
      </c>
      <c r="D348" s="115">
        <v>0</v>
      </c>
    </row>
    <row r="349" spans="1:11">
      <c r="A349" s="580" t="s">
        <v>150</v>
      </c>
      <c r="B349" s="582"/>
      <c r="C349" s="116">
        <v>3700374.28</v>
      </c>
      <c r="D349" s="116">
        <v>4003040.77</v>
      </c>
    </row>
    <row r="350" spans="1:11" ht="25.5" customHeight="1">
      <c r="A350" s="580" t="s">
        <v>152</v>
      </c>
      <c r="B350" s="582"/>
      <c r="C350" s="116">
        <v>3700374.28</v>
      </c>
      <c r="D350" s="116">
        <v>4003040.77</v>
      </c>
    </row>
    <row r="351" spans="1:11" ht="13.5" customHeight="1">
      <c r="A351" s="666" t="s">
        <v>60</v>
      </c>
      <c r="B351" s="260"/>
      <c r="C351" s="117">
        <v>222693.33</v>
      </c>
      <c r="D351" s="117">
        <v>166933.32</v>
      </c>
    </row>
    <row r="352" spans="1:11">
      <c r="A352" s="666" t="s">
        <v>125</v>
      </c>
      <c r="B352" s="260"/>
      <c r="C352" s="115">
        <v>11976747.050000001</v>
      </c>
      <c r="D352" s="115">
        <v>6578280.79</v>
      </c>
    </row>
    <row r="353" spans="1:4">
      <c r="A353" s="666" t="s">
        <v>61</v>
      </c>
      <c r="B353" s="260"/>
      <c r="C353" s="115">
        <v>0</v>
      </c>
      <c r="D353" s="115">
        <v>0</v>
      </c>
    </row>
    <row r="354" spans="1:4">
      <c r="A354" s="666" t="s">
        <v>21</v>
      </c>
      <c r="B354" s="260"/>
      <c r="C354" s="115">
        <v>1923550.67</v>
      </c>
      <c r="D354" s="115">
        <v>9034265.8100000005</v>
      </c>
    </row>
    <row r="355" spans="1:4" ht="81.75" customHeight="1" thickBot="1">
      <c r="A355" s="618" t="s">
        <v>62</v>
      </c>
      <c r="B355" s="620"/>
      <c r="C355" s="113">
        <v>0</v>
      </c>
      <c r="D355" s="113">
        <v>0</v>
      </c>
    </row>
    <row r="356" spans="1:4" ht="15.75">
      <c r="A356" s="667" t="s">
        <v>122</v>
      </c>
      <c r="B356" s="668"/>
      <c r="C356" s="412">
        <f>SUM(C344+C345+C346+C347+C355)</f>
        <v>14127904.200000001</v>
      </c>
      <c r="D356" s="412">
        <f>SUM(D344+D345+D346+D347+D355)</f>
        <v>15800869.010000002</v>
      </c>
    </row>
    <row r="357" spans="1:4">
      <c r="A357" s="363"/>
      <c r="B357" s="363"/>
      <c r="C357" s="363"/>
    </row>
    <row r="358" spans="1:4">
      <c r="A358" s="363"/>
      <c r="B358" s="363"/>
      <c r="C358" s="363"/>
    </row>
    <row r="359" spans="1:4">
      <c r="A359" s="363"/>
      <c r="B359" s="363"/>
      <c r="C359" s="363"/>
    </row>
    <row r="360" spans="1:4">
      <c r="A360" s="363"/>
      <c r="B360" s="363"/>
      <c r="C360" s="363"/>
    </row>
    <row r="361" spans="1:4">
      <c r="A361" s="363"/>
      <c r="B361" s="363"/>
      <c r="C361" s="363"/>
    </row>
    <row r="362" spans="1:4" ht="14.25">
      <c r="A362" s="163" t="s">
        <v>296</v>
      </c>
      <c r="B362" s="163"/>
      <c r="C362" s="163"/>
    </row>
    <row r="363" spans="1:4" ht="14.25" thickBot="1">
      <c r="A363" s="165"/>
      <c r="B363" s="165"/>
      <c r="C363" s="165"/>
      <c r="D363" s="165"/>
    </row>
    <row r="364" spans="1:4" ht="14.25" thickBot="1">
      <c r="A364" s="218" t="s">
        <v>58</v>
      </c>
      <c r="B364" s="219"/>
      <c r="C364" s="219"/>
      <c r="D364" s="220"/>
    </row>
    <row r="365" spans="1:4" ht="14.25" thickBot="1">
      <c r="A365" s="741" t="s">
        <v>138</v>
      </c>
      <c r="B365" s="742"/>
      <c r="C365" s="739" t="s">
        <v>131</v>
      </c>
      <c r="D365" s="740"/>
    </row>
    <row r="366" spans="1:4" ht="14.25" thickBot="1">
      <c r="A366" s="221"/>
      <c r="B366" s="222">
        <v>0</v>
      </c>
      <c r="C366" s="389"/>
      <c r="D366" s="390">
        <v>0</v>
      </c>
    </row>
    <row r="369" spans="1:6" ht="14.25">
      <c r="A369" s="779"/>
      <c r="B369" s="779"/>
      <c r="C369" s="779"/>
      <c r="D369" s="417"/>
    </row>
    <row r="370" spans="1:6" ht="42" customHeight="1">
      <c r="A370" s="529" t="s">
        <v>393</v>
      </c>
      <c r="B370" s="529"/>
      <c r="C370" s="529"/>
      <c r="D370" s="529"/>
      <c r="E370" s="3"/>
      <c r="F370" s="3"/>
    </row>
    <row r="371" spans="1:6" ht="14.25" thickBot="1">
      <c r="A371" s="230"/>
      <c r="B371" s="231"/>
      <c r="C371" s="231"/>
    </row>
    <row r="372" spans="1:6" ht="16.5" thickBot="1">
      <c r="A372" s="767" t="s">
        <v>10</v>
      </c>
      <c r="B372" s="768"/>
      <c r="C372" s="170" t="s">
        <v>25</v>
      </c>
      <c r="D372" s="170" t="s">
        <v>132</v>
      </c>
    </row>
    <row r="373" spans="1:6" ht="13.5" customHeight="1">
      <c r="A373" s="769" t="s">
        <v>297</v>
      </c>
      <c r="B373" s="770"/>
      <c r="C373" s="232">
        <v>0</v>
      </c>
      <c r="D373" s="233">
        <v>0</v>
      </c>
    </row>
    <row r="374" spans="1:6" ht="13.5" customHeight="1">
      <c r="A374" s="612" t="s">
        <v>298</v>
      </c>
      <c r="B374" s="613"/>
      <c r="C374" s="234">
        <v>0</v>
      </c>
      <c r="D374" s="235">
        <v>0</v>
      </c>
    </row>
    <row r="375" spans="1:6">
      <c r="A375" s="612" t="s">
        <v>32</v>
      </c>
      <c r="B375" s="613"/>
      <c r="C375" s="413">
        <v>0</v>
      </c>
      <c r="D375" s="413">
        <v>0</v>
      </c>
    </row>
    <row r="376" spans="1:6">
      <c r="A376" s="614" t="s">
        <v>33</v>
      </c>
      <c r="B376" s="615"/>
      <c r="C376" s="234">
        <v>0</v>
      </c>
      <c r="D376" s="235">
        <v>0</v>
      </c>
    </row>
    <row r="377" spans="1:6" ht="13.5" customHeight="1" thickBot="1">
      <c r="A377" s="616" t="s">
        <v>34</v>
      </c>
      <c r="B377" s="617"/>
      <c r="C377" s="236">
        <v>0</v>
      </c>
      <c r="D377" s="237">
        <v>0</v>
      </c>
    </row>
    <row r="380" spans="1:6" ht="14.25">
      <c r="A380" s="356" t="s">
        <v>361</v>
      </c>
      <c r="B380" s="356"/>
      <c r="C380" s="356"/>
    </row>
    <row r="381" spans="1:6" ht="14.25" thickBot="1">
      <c r="A381" s="796"/>
      <c r="B381" s="141"/>
      <c r="C381" s="141"/>
    </row>
    <row r="382" spans="1:6" ht="14.25" thickBot="1">
      <c r="A382" s="791"/>
      <c r="B382" s="788" t="s">
        <v>26</v>
      </c>
      <c r="C382" s="157" t="s">
        <v>96</v>
      </c>
    </row>
    <row r="383" spans="1:6" ht="14.25" thickBot="1">
      <c r="A383" s="792" t="s">
        <v>110</v>
      </c>
      <c r="B383" s="789">
        <f>B384+B389</f>
        <v>1979916.02</v>
      </c>
      <c r="C383" s="239">
        <f>C384+C389</f>
        <v>0</v>
      </c>
    </row>
    <row r="384" spans="1:6">
      <c r="A384" s="275" t="s">
        <v>319</v>
      </c>
      <c r="B384" s="283">
        <v>1979916.02</v>
      </c>
      <c r="C384" s="282">
        <v>0</v>
      </c>
    </row>
    <row r="385" spans="1:3">
      <c r="A385" s="277" t="s">
        <v>121</v>
      </c>
      <c r="B385" s="243"/>
      <c r="C385" s="243"/>
    </row>
    <row r="386" spans="1:3" ht="38.25">
      <c r="A386" s="349" t="s">
        <v>394</v>
      </c>
      <c r="B386" s="243">
        <v>1979916.02</v>
      </c>
      <c r="C386" s="243">
        <v>0</v>
      </c>
    </row>
    <row r="387" spans="1:3">
      <c r="A387" s="277"/>
      <c r="B387" s="243"/>
      <c r="C387" s="243"/>
    </row>
    <row r="388" spans="1:3" ht="14.25" thickBot="1">
      <c r="A388" s="287"/>
      <c r="B388" s="286"/>
      <c r="C388" s="286"/>
    </row>
    <row r="389" spans="1:3">
      <c r="A389" s="275" t="s">
        <v>320</v>
      </c>
      <c r="B389" s="283">
        <f>SUM(B391:B391)</f>
        <v>0</v>
      </c>
      <c r="C389" s="282">
        <f>SUM(C391:C391)</f>
        <v>0</v>
      </c>
    </row>
    <row r="390" spans="1:3">
      <c r="A390" s="277" t="s">
        <v>121</v>
      </c>
      <c r="B390" s="241"/>
      <c r="C390" s="241"/>
    </row>
    <row r="391" spans="1:3" ht="39" thickBot="1">
      <c r="A391" s="349" t="s">
        <v>395</v>
      </c>
      <c r="B391" s="241">
        <v>0</v>
      </c>
      <c r="C391" s="241">
        <v>0</v>
      </c>
    </row>
    <row r="392" spans="1:3" ht="14.25" thickBot="1">
      <c r="A392" s="792" t="s">
        <v>111</v>
      </c>
      <c r="B392" s="789">
        <f>B393+B397</f>
        <v>662264.6</v>
      </c>
      <c r="C392" s="239">
        <f>C393+C397</f>
        <v>131345.38</v>
      </c>
    </row>
    <row r="393" spans="1:3">
      <c r="A393" s="793" t="s">
        <v>319</v>
      </c>
      <c r="B393" s="241">
        <f>SUM(B395:B396)</f>
        <v>0</v>
      </c>
      <c r="C393" s="240">
        <f>SUM(C395:C396)</f>
        <v>0</v>
      </c>
    </row>
    <row r="394" spans="1:3">
      <c r="A394" s="277" t="s">
        <v>121</v>
      </c>
      <c r="B394" s="243"/>
      <c r="C394" s="243"/>
    </row>
    <row r="395" spans="1:3">
      <c r="A395" s="277"/>
      <c r="B395" s="243"/>
      <c r="C395" s="243"/>
    </row>
    <row r="396" spans="1:3" ht="14.25" thickBot="1">
      <c r="A396" s="287"/>
      <c r="B396" s="286"/>
      <c r="C396" s="286"/>
    </row>
    <row r="397" spans="1:3">
      <c r="A397" s="794" t="s">
        <v>320</v>
      </c>
      <c r="B397" s="164">
        <f>SUM(B399:B401)</f>
        <v>662264.6</v>
      </c>
      <c r="C397" s="284">
        <f>SUM(C399:C401)</f>
        <v>131345.38</v>
      </c>
    </row>
    <row r="398" spans="1:3">
      <c r="A398" s="277" t="s">
        <v>121</v>
      </c>
      <c r="B398" s="243"/>
      <c r="C398" s="242"/>
    </row>
    <row r="399" spans="1:3" ht="63.75">
      <c r="A399" s="795" t="s">
        <v>396</v>
      </c>
      <c r="B399" s="243">
        <v>662264.6</v>
      </c>
      <c r="C399" s="242">
        <v>0</v>
      </c>
    </row>
    <row r="400" spans="1:3" ht="38.25">
      <c r="A400" s="795" t="s">
        <v>405</v>
      </c>
      <c r="B400" s="243">
        <v>0</v>
      </c>
      <c r="C400" s="242">
        <v>130494.24</v>
      </c>
    </row>
    <row r="401" spans="1:9" ht="39" thickBot="1">
      <c r="A401" s="414" t="s">
        <v>406</v>
      </c>
      <c r="B401" s="790"/>
      <c r="C401" s="288">
        <v>851.14</v>
      </c>
    </row>
    <row r="402" spans="1:9" ht="14.25">
      <c r="A402" s="356"/>
      <c r="B402" s="356"/>
      <c r="C402" s="356"/>
    </row>
    <row r="403" spans="1:9" ht="14.25">
      <c r="A403" s="356"/>
      <c r="B403" s="356"/>
      <c r="C403" s="356"/>
    </row>
    <row r="404" spans="1:9" ht="43.5" customHeight="1">
      <c r="A404" s="529" t="s">
        <v>402</v>
      </c>
      <c r="B404" s="529"/>
      <c r="C404" s="529"/>
      <c r="D404" s="529"/>
      <c r="E404" s="417"/>
      <c r="F404" s="417"/>
      <c r="G404" s="417"/>
      <c r="H404" s="417"/>
      <c r="I404" s="417"/>
    </row>
    <row r="405" spans="1:9" ht="15" thickBot="1">
      <c r="A405" s="373"/>
      <c r="B405" s="373"/>
      <c r="C405" s="373"/>
      <c r="D405" s="373"/>
      <c r="E405" s="1"/>
      <c r="F405" s="1"/>
      <c r="G405" s="1"/>
      <c r="H405" s="1"/>
      <c r="I405" s="1"/>
    </row>
    <row r="406" spans="1:9" ht="107.25" customHeight="1" thickBot="1">
      <c r="A406" s="798" t="s">
        <v>386</v>
      </c>
      <c r="B406" s="692"/>
      <c r="C406" s="763"/>
      <c r="D406" s="764"/>
      <c r="E406" s="797"/>
      <c r="F406" s="797"/>
      <c r="G406" s="797"/>
      <c r="H406" s="797"/>
    </row>
    <row r="407" spans="1:9" ht="24.75" customHeight="1" thickBot="1">
      <c r="A407" s="622" t="s">
        <v>138</v>
      </c>
      <c r="B407" s="761" t="s">
        <v>139</v>
      </c>
      <c r="C407" s="765"/>
      <c r="D407" s="766"/>
    </row>
    <row r="408" spans="1:9" ht="20.25" customHeight="1" thickBot="1">
      <c r="A408" s="540">
        <v>0</v>
      </c>
      <c r="B408" s="762">
        <v>0</v>
      </c>
      <c r="C408" s="765"/>
      <c r="D408" s="378"/>
    </row>
    <row r="409" spans="1:9" ht="14.25">
      <c r="A409" s="356"/>
      <c r="B409" s="356"/>
      <c r="C409" s="356"/>
    </row>
    <row r="410" spans="1:9" ht="14.25">
      <c r="A410" s="356"/>
      <c r="B410" s="356"/>
      <c r="C410" s="356"/>
    </row>
    <row r="411" spans="1:9" ht="14.25">
      <c r="A411" s="356"/>
      <c r="B411" s="356"/>
      <c r="C411" s="356"/>
    </row>
    <row r="412" spans="1:9" ht="14.25">
      <c r="A412" s="356" t="s">
        <v>367</v>
      </c>
      <c r="B412" s="356"/>
      <c r="C412" s="356"/>
    </row>
    <row r="413" spans="1:9" ht="14.25">
      <c r="A413" s="530" t="s">
        <v>352</v>
      </c>
      <c r="B413" s="530"/>
      <c r="C413" s="530"/>
    </row>
    <row r="414" spans="1:9" ht="14.25" customHeight="1" thickBot="1">
      <c r="A414" s="555" t="s">
        <v>397</v>
      </c>
      <c r="B414" s="446"/>
      <c r="C414" s="446"/>
      <c r="D414" s="446"/>
    </row>
    <row r="415" spans="1:9" ht="24.75" thickBot="1">
      <c r="A415" s="598" t="s">
        <v>66</v>
      </c>
      <c r="B415" s="457"/>
      <c r="C415" s="457"/>
      <c r="D415" s="458"/>
      <c r="E415" s="254" t="s">
        <v>26</v>
      </c>
      <c r="F415" s="255" t="s">
        <v>96</v>
      </c>
      <c r="G415" s="249"/>
    </row>
    <row r="416" spans="1:9" ht="14.25" customHeight="1" thickBot="1">
      <c r="A416" s="513" t="s">
        <v>305</v>
      </c>
      <c r="B416" s="514"/>
      <c r="C416" s="514"/>
      <c r="D416" s="515"/>
      <c r="E416" s="256">
        <f>SUM(E417:E424)</f>
        <v>4588150.540000001</v>
      </c>
      <c r="F416" s="256">
        <f>SUM(F417:F424)</f>
        <v>4665796.5900000008</v>
      </c>
      <c r="G416" s="250"/>
    </row>
    <row r="417" spans="1:7">
      <c r="A417" s="468" t="s">
        <v>161</v>
      </c>
      <c r="B417" s="469"/>
      <c r="C417" s="469"/>
      <c r="D417" s="470"/>
      <c r="E417" s="257">
        <v>2225155.75</v>
      </c>
      <c r="F417" s="257">
        <v>1796140.63</v>
      </c>
      <c r="G417" s="118"/>
    </row>
    <row r="418" spans="1:7">
      <c r="A418" s="459" t="s">
        <v>162</v>
      </c>
      <c r="B418" s="460"/>
      <c r="C418" s="460"/>
      <c r="D418" s="461"/>
      <c r="E418" s="260">
        <v>1851424.23</v>
      </c>
      <c r="F418" s="260">
        <v>1892438.78</v>
      </c>
      <c r="G418" s="118"/>
    </row>
    <row r="419" spans="1:7">
      <c r="A419" s="459" t="s">
        <v>163</v>
      </c>
      <c r="B419" s="460"/>
      <c r="C419" s="460"/>
      <c r="D419" s="461"/>
      <c r="E419" s="260">
        <v>307973.84000000003</v>
      </c>
      <c r="F419" s="260">
        <v>905764.56</v>
      </c>
      <c r="G419" s="118"/>
    </row>
    <row r="420" spans="1:7">
      <c r="A420" s="462" t="s">
        <v>164</v>
      </c>
      <c r="B420" s="463"/>
      <c r="C420" s="463"/>
      <c r="D420" s="464"/>
      <c r="E420" s="260">
        <v>0</v>
      </c>
      <c r="F420" s="260">
        <v>0</v>
      </c>
      <c r="G420" s="118"/>
    </row>
    <row r="421" spans="1:7">
      <c r="A421" s="459" t="s">
        <v>165</v>
      </c>
      <c r="B421" s="460"/>
      <c r="C421" s="460"/>
      <c r="D421" s="461"/>
      <c r="E421" s="259">
        <v>53.86</v>
      </c>
      <c r="F421" s="259">
        <v>8.44</v>
      </c>
      <c r="G421" s="118"/>
    </row>
    <row r="422" spans="1:7" ht="13.5" customHeight="1">
      <c r="A422" s="459" t="s">
        <v>166</v>
      </c>
      <c r="B422" s="460"/>
      <c r="C422" s="460"/>
      <c r="D422" s="461"/>
      <c r="E422" s="259">
        <v>0</v>
      </c>
      <c r="F422" s="259">
        <v>0</v>
      </c>
      <c r="G422" s="118"/>
    </row>
    <row r="423" spans="1:7" ht="13.5" customHeight="1">
      <c r="A423" s="459" t="s">
        <v>167</v>
      </c>
      <c r="B423" s="460"/>
      <c r="C423" s="460"/>
      <c r="D423" s="461"/>
      <c r="E423" s="260">
        <v>162892.45000000001</v>
      </c>
      <c r="F423" s="260">
        <v>71444.179999999993</v>
      </c>
      <c r="G423" s="118"/>
    </row>
    <row r="424" spans="1:7" ht="14.25" customHeight="1" thickBot="1">
      <c r="A424" s="586" t="s">
        <v>168</v>
      </c>
      <c r="B424" s="587"/>
      <c r="C424" s="587"/>
      <c r="D424" s="588"/>
      <c r="E424" s="261">
        <v>40650.410000000003</v>
      </c>
      <c r="F424" s="261">
        <v>0</v>
      </c>
      <c r="G424" s="118"/>
    </row>
    <row r="425" spans="1:7" ht="14.25" customHeight="1" thickBot="1">
      <c r="A425" s="513" t="s">
        <v>299</v>
      </c>
      <c r="B425" s="514"/>
      <c r="C425" s="514"/>
      <c r="D425" s="515"/>
      <c r="E425" s="262">
        <v>4858.3</v>
      </c>
      <c r="F425" s="262">
        <v>-5771.61</v>
      </c>
      <c r="G425" s="251"/>
    </row>
    <row r="426" spans="1:7" ht="14.25" customHeight="1" thickBot="1">
      <c r="A426" s="589" t="s">
        <v>300</v>
      </c>
      <c r="B426" s="590"/>
      <c r="C426" s="590"/>
      <c r="D426" s="591"/>
      <c r="E426" s="263">
        <v>0</v>
      </c>
      <c r="F426" s="263">
        <v>0</v>
      </c>
      <c r="G426" s="251"/>
    </row>
    <row r="427" spans="1:7" ht="14.25" customHeight="1" thickBot="1">
      <c r="A427" s="589" t="s">
        <v>301</v>
      </c>
      <c r="B427" s="590"/>
      <c r="C427" s="590"/>
      <c r="D427" s="591"/>
      <c r="E427" s="262">
        <v>0</v>
      </c>
      <c r="F427" s="262">
        <v>0</v>
      </c>
      <c r="G427" s="251"/>
    </row>
    <row r="428" spans="1:7" ht="14.25" customHeight="1" thickBot="1">
      <c r="A428" s="513" t="s">
        <v>375</v>
      </c>
      <c r="B428" s="514"/>
      <c r="C428" s="514"/>
      <c r="D428" s="515"/>
      <c r="E428" s="262">
        <v>0</v>
      </c>
      <c r="F428" s="262">
        <v>0</v>
      </c>
      <c r="G428" s="251"/>
    </row>
    <row r="429" spans="1:7" ht="14.25" customHeight="1" thickBot="1">
      <c r="A429" s="513" t="s">
        <v>302</v>
      </c>
      <c r="B429" s="514"/>
      <c r="C429" s="514"/>
      <c r="D429" s="515"/>
      <c r="E429" s="256">
        <f>SUM(E430+E438+E441+E444)</f>
        <v>30599460.710000001</v>
      </c>
      <c r="F429" s="256">
        <f>SUM(F430+F438+F441+F444)</f>
        <v>14352010.16</v>
      </c>
      <c r="G429" s="250"/>
    </row>
    <row r="430" spans="1:7">
      <c r="A430" s="468" t="s">
        <v>67</v>
      </c>
      <c r="B430" s="469"/>
      <c r="C430" s="469"/>
      <c r="D430" s="470"/>
      <c r="E430" s="264">
        <f>SUM(E431:E437)</f>
        <v>28941378.27</v>
      </c>
      <c r="F430" s="264">
        <v>91459.08</v>
      </c>
      <c r="G430" s="252"/>
    </row>
    <row r="431" spans="1:7">
      <c r="A431" s="580" t="s">
        <v>68</v>
      </c>
      <c r="B431" s="581"/>
      <c r="C431" s="581"/>
      <c r="D431" s="582"/>
      <c r="E431" s="265">
        <v>27721797.699999999</v>
      </c>
      <c r="F431" s="265">
        <v>0</v>
      </c>
      <c r="G431" s="253"/>
    </row>
    <row r="432" spans="1:7">
      <c r="A432" s="580" t="s">
        <v>69</v>
      </c>
      <c r="B432" s="581"/>
      <c r="C432" s="581"/>
      <c r="D432" s="582"/>
      <c r="E432" s="265">
        <v>820069</v>
      </c>
      <c r="F432" s="265">
        <v>0</v>
      </c>
      <c r="G432" s="253"/>
    </row>
    <row r="433" spans="1:7">
      <c r="A433" s="580" t="s">
        <v>70</v>
      </c>
      <c r="B433" s="581"/>
      <c r="C433" s="581"/>
      <c r="D433" s="582"/>
      <c r="E433" s="265">
        <v>0</v>
      </c>
      <c r="F433" s="265">
        <v>0</v>
      </c>
      <c r="G433" s="253"/>
    </row>
    <row r="434" spans="1:7">
      <c r="A434" s="580" t="s">
        <v>169</v>
      </c>
      <c r="B434" s="581"/>
      <c r="C434" s="581"/>
      <c r="D434" s="582"/>
      <c r="E434" s="265">
        <v>202820.02</v>
      </c>
      <c r="F434" s="265">
        <v>0</v>
      </c>
      <c r="G434" s="253"/>
    </row>
    <row r="435" spans="1:7">
      <c r="A435" s="580" t="s">
        <v>74</v>
      </c>
      <c r="B435" s="581"/>
      <c r="C435" s="581"/>
      <c r="D435" s="582"/>
      <c r="E435" s="265">
        <v>0</v>
      </c>
      <c r="F435" s="265">
        <v>0</v>
      </c>
      <c r="G435" s="253"/>
    </row>
    <row r="436" spans="1:7">
      <c r="A436" s="580" t="s">
        <v>170</v>
      </c>
      <c r="B436" s="581"/>
      <c r="C436" s="581"/>
      <c r="D436" s="582"/>
      <c r="E436" s="265">
        <v>0</v>
      </c>
      <c r="F436" s="265">
        <v>0</v>
      </c>
      <c r="G436" s="253"/>
    </row>
    <row r="437" spans="1:7">
      <c r="A437" s="580" t="s">
        <v>75</v>
      </c>
      <c r="B437" s="581"/>
      <c r="C437" s="581"/>
      <c r="D437" s="582"/>
      <c r="E437" s="265">
        <v>196691.55</v>
      </c>
      <c r="F437" s="265">
        <v>91459.08</v>
      </c>
      <c r="G437" s="253"/>
    </row>
    <row r="438" spans="1:7" ht="13.5" customHeight="1">
      <c r="A438" s="459" t="s">
        <v>76</v>
      </c>
      <c r="B438" s="460"/>
      <c r="C438" s="460"/>
      <c r="D438" s="461"/>
      <c r="E438" s="266">
        <f>SUM(E439:E440)</f>
        <v>0</v>
      </c>
      <c r="F438" s="266">
        <f>SUM(F439:F440)</f>
        <v>0</v>
      </c>
      <c r="G438" s="252"/>
    </row>
    <row r="439" spans="1:7">
      <c r="A439" s="580" t="s">
        <v>77</v>
      </c>
      <c r="B439" s="581"/>
      <c r="C439" s="581"/>
      <c r="D439" s="582"/>
      <c r="E439" s="265">
        <v>0</v>
      </c>
      <c r="F439" s="265">
        <v>0</v>
      </c>
      <c r="G439" s="253"/>
    </row>
    <row r="440" spans="1:7">
      <c r="A440" s="580" t="s">
        <v>78</v>
      </c>
      <c r="B440" s="581"/>
      <c r="C440" s="581"/>
      <c r="D440" s="582"/>
      <c r="E440" s="265">
        <v>0</v>
      </c>
      <c r="F440" s="265">
        <v>0</v>
      </c>
      <c r="G440" s="253"/>
    </row>
    <row r="441" spans="1:7">
      <c r="A441" s="459" t="s">
        <v>79</v>
      </c>
      <c r="B441" s="460"/>
      <c r="C441" s="460"/>
      <c r="D441" s="461"/>
      <c r="E441" s="266">
        <f>SUM(E442:E443)</f>
        <v>0</v>
      </c>
      <c r="F441" s="266">
        <f>SUM(F442:F443)</f>
        <v>0</v>
      </c>
      <c r="G441" s="252"/>
    </row>
    <row r="442" spans="1:7">
      <c r="A442" s="580" t="s">
        <v>80</v>
      </c>
      <c r="B442" s="581"/>
      <c r="C442" s="581"/>
      <c r="D442" s="582"/>
      <c r="E442" s="265">
        <v>0</v>
      </c>
      <c r="F442" s="265">
        <v>0</v>
      </c>
      <c r="G442" s="253"/>
    </row>
    <row r="443" spans="1:7">
      <c r="A443" s="580" t="s">
        <v>81</v>
      </c>
      <c r="B443" s="581"/>
      <c r="C443" s="581"/>
      <c r="D443" s="582"/>
      <c r="E443" s="265">
        <v>0</v>
      </c>
      <c r="F443" s="265">
        <v>0</v>
      </c>
      <c r="G443" s="253"/>
    </row>
    <row r="444" spans="1:7">
      <c r="A444" s="459" t="s">
        <v>82</v>
      </c>
      <c r="B444" s="460"/>
      <c r="C444" s="460"/>
      <c r="D444" s="461"/>
      <c r="E444" s="266">
        <f>SUM(E446:E458)</f>
        <v>1658082.44</v>
      </c>
      <c r="F444" s="266">
        <f>SUM(F445:F458)</f>
        <v>14260551.08</v>
      </c>
      <c r="G444" s="252"/>
    </row>
    <row r="445" spans="1:7">
      <c r="A445" s="580" t="s">
        <v>83</v>
      </c>
      <c r="B445" s="581"/>
      <c r="C445" s="581"/>
      <c r="D445" s="582"/>
      <c r="E445" s="260">
        <v>0</v>
      </c>
      <c r="F445" s="260">
        <v>12838457.470000001</v>
      </c>
      <c r="G445" s="118"/>
    </row>
    <row r="446" spans="1:7">
      <c r="A446" s="580" t="s">
        <v>84</v>
      </c>
      <c r="B446" s="581"/>
      <c r="C446" s="581"/>
      <c r="D446" s="582"/>
      <c r="E446" s="260">
        <v>0</v>
      </c>
      <c r="F446" s="260">
        <v>0</v>
      </c>
      <c r="G446" s="118"/>
    </row>
    <row r="447" spans="1:7">
      <c r="A447" s="580" t="s">
        <v>171</v>
      </c>
      <c r="B447" s="581"/>
      <c r="C447" s="581"/>
      <c r="D447" s="582"/>
      <c r="E447" s="258">
        <v>0</v>
      </c>
      <c r="F447" s="258">
        <v>0</v>
      </c>
      <c r="G447" s="118"/>
    </row>
    <row r="448" spans="1:7">
      <c r="A448" s="580" t="s">
        <v>85</v>
      </c>
      <c r="B448" s="581"/>
      <c r="C448" s="581"/>
      <c r="D448" s="582"/>
      <c r="E448" s="260">
        <v>0</v>
      </c>
      <c r="F448" s="260">
        <v>0</v>
      </c>
      <c r="G448" s="118"/>
    </row>
    <row r="449" spans="1:7">
      <c r="A449" s="580" t="s">
        <v>172</v>
      </c>
      <c r="B449" s="581"/>
      <c r="C449" s="581"/>
      <c r="D449" s="582"/>
      <c r="E449" s="260">
        <v>0</v>
      </c>
      <c r="F449" s="260">
        <v>0</v>
      </c>
      <c r="G449" s="118"/>
    </row>
    <row r="450" spans="1:7">
      <c r="A450" s="580" t="s">
        <v>173</v>
      </c>
      <c r="B450" s="581"/>
      <c r="C450" s="581"/>
      <c r="D450" s="582"/>
      <c r="E450" s="260">
        <v>0</v>
      </c>
      <c r="F450" s="260">
        <v>0</v>
      </c>
      <c r="G450" s="118"/>
    </row>
    <row r="451" spans="1:7">
      <c r="A451" s="580" t="s">
        <v>87</v>
      </c>
      <c r="B451" s="581"/>
      <c r="C451" s="581"/>
      <c r="D451" s="582"/>
      <c r="E451" s="260">
        <v>0</v>
      </c>
      <c r="F451" s="260">
        <v>0</v>
      </c>
      <c r="G451" s="118"/>
    </row>
    <row r="452" spans="1:7">
      <c r="A452" s="580" t="s">
        <v>88</v>
      </c>
      <c r="B452" s="581"/>
      <c r="C452" s="581"/>
      <c r="D452" s="582"/>
      <c r="E452" s="260">
        <v>0</v>
      </c>
      <c r="F452" s="260">
        <v>0</v>
      </c>
      <c r="G452" s="118"/>
    </row>
    <row r="453" spans="1:7">
      <c r="A453" s="580" t="s">
        <v>89</v>
      </c>
      <c r="B453" s="581"/>
      <c r="C453" s="581"/>
      <c r="D453" s="582"/>
      <c r="E453" s="260">
        <v>0</v>
      </c>
      <c r="F453" s="260">
        <v>0</v>
      </c>
      <c r="G453" s="118"/>
    </row>
    <row r="454" spans="1:7" ht="13.5" customHeight="1">
      <c r="A454" s="580" t="s">
        <v>90</v>
      </c>
      <c r="B454" s="581"/>
      <c r="C454" s="581"/>
      <c r="D454" s="582"/>
      <c r="E454" s="260">
        <v>1658082.44</v>
      </c>
      <c r="F454" s="260">
        <v>1422093.61</v>
      </c>
      <c r="G454" s="118"/>
    </row>
    <row r="455" spans="1:7" ht="13.5" customHeight="1">
      <c r="A455" s="580" t="s">
        <v>174</v>
      </c>
      <c r="B455" s="581"/>
      <c r="C455" s="581"/>
      <c r="D455" s="582"/>
      <c r="E455" s="260">
        <v>0</v>
      </c>
      <c r="F455" s="260">
        <v>0</v>
      </c>
      <c r="G455" s="118"/>
    </row>
    <row r="456" spans="1:7" ht="13.5" customHeight="1">
      <c r="A456" s="580" t="s">
        <v>175</v>
      </c>
      <c r="B456" s="581"/>
      <c r="C456" s="581"/>
      <c r="D456" s="582"/>
      <c r="E456" s="260">
        <v>0</v>
      </c>
      <c r="F456" s="260">
        <v>0</v>
      </c>
      <c r="G456" s="118"/>
    </row>
    <row r="457" spans="1:7">
      <c r="A457" s="592" t="s">
        <v>2</v>
      </c>
      <c r="B457" s="593"/>
      <c r="C457" s="593"/>
      <c r="D457" s="594"/>
      <c r="E457" s="260">
        <v>0</v>
      </c>
      <c r="F457" s="260">
        <v>0</v>
      </c>
      <c r="G457" s="118"/>
    </row>
    <row r="458" spans="1:7" ht="14.25" customHeight="1" thickBot="1">
      <c r="A458" s="519" t="s">
        <v>304</v>
      </c>
      <c r="B458" s="520"/>
      <c r="C458" s="520"/>
      <c r="D458" s="521"/>
      <c r="E458" s="260">
        <v>0</v>
      </c>
      <c r="F458" s="260">
        <v>0</v>
      </c>
      <c r="G458" s="118"/>
    </row>
    <row r="459" spans="1:7" ht="14.25" thickBot="1">
      <c r="A459" s="456" t="s">
        <v>303</v>
      </c>
      <c r="B459" s="457"/>
      <c r="C459" s="457"/>
      <c r="D459" s="458"/>
      <c r="E459" s="267">
        <f>SUM(E416+E425+E426+E427+E428+E429)</f>
        <v>35192469.550000004</v>
      </c>
      <c r="F459" s="267">
        <f>SUM(F416+F425+F426+F427+F428+F429)</f>
        <v>19012035.140000001</v>
      </c>
      <c r="G459" s="250"/>
    </row>
    <row r="461" spans="1:7" ht="13.5" customHeight="1">
      <c r="A461" s="555" t="s">
        <v>353</v>
      </c>
      <c r="B461" s="446"/>
      <c r="C461" s="446"/>
      <c r="D461" s="446"/>
    </row>
    <row r="462" spans="1:7" ht="15.75" thickBot="1">
      <c r="A462" s="356"/>
      <c r="B462" s="356"/>
      <c r="C462" s="22"/>
    </row>
    <row r="463" spans="1:7" ht="15.75" customHeight="1">
      <c r="A463" s="531" t="s">
        <v>136</v>
      </c>
      <c r="B463" s="532"/>
      <c r="C463" s="535" t="s">
        <v>26</v>
      </c>
      <c r="D463" s="535" t="s">
        <v>96</v>
      </c>
    </row>
    <row r="464" spans="1:7" ht="15.75" customHeight="1" thickBot="1">
      <c r="A464" s="533"/>
      <c r="B464" s="534"/>
      <c r="C464" s="537"/>
      <c r="D464" s="536"/>
    </row>
    <row r="465" spans="1:4">
      <c r="A465" s="572" t="s">
        <v>188</v>
      </c>
      <c r="B465" s="283"/>
      <c r="C465" s="241">
        <v>10039130.199999999</v>
      </c>
      <c r="D465" s="241">
        <v>10065460.91</v>
      </c>
    </row>
    <row r="466" spans="1:4">
      <c r="A466" s="573" t="s">
        <v>189</v>
      </c>
      <c r="B466" s="243"/>
      <c r="C466" s="243">
        <v>0</v>
      </c>
      <c r="D466" s="243">
        <v>0</v>
      </c>
    </row>
    <row r="467" spans="1:4">
      <c r="A467" s="210" t="s">
        <v>190</v>
      </c>
      <c r="B467" s="571"/>
      <c r="C467" s="243">
        <v>7299734.6100000003</v>
      </c>
      <c r="D467" s="243">
        <v>5773843.1200000001</v>
      </c>
    </row>
    <row r="468" spans="1:4" ht="51">
      <c r="A468" s="480" t="s">
        <v>191</v>
      </c>
      <c r="B468" s="243"/>
      <c r="C468" s="243">
        <v>0</v>
      </c>
      <c r="D468" s="243">
        <v>0</v>
      </c>
    </row>
    <row r="469" spans="1:4" ht="63.75">
      <c r="A469" s="574" t="s">
        <v>376</v>
      </c>
      <c r="B469" s="571"/>
      <c r="C469" s="243">
        <v>0</v>
      </c>
      <c r="D469" s="243">
        <v>0</v>
      </c>
    </row>
    <row r="470" spans="1:4" ht="13.5" customHeight="1">
      <c r="A470" s="210" t="s">
        <v>306</v>
      </c>
      <c r="B470" s="571"/>
      <c r="C470" s="243">
        <v>2699.85</v>
      </c>
      <c r="D470" s="243">
        <v>9510.9500000000007</v>
      </c>
    </row>
    <row r="471" spans="1:4" ht="13.5" customHeight="1">
      <c r="A471" s="210" t="s">
        <v>192</v>
      </c>
      <c r="B471" s="571"/>
      <c r="C471" s="243">
        <v>0</v>
      </c>
      <c r="D471" s="243">
        <v>0</v>
      </c>
    </row>
    <row r="472" spans="1:4" ht="21.75" customHeight="1">
      <c r="A472" s="459" t="s">
        <v>193</v>
      </c>
      <c r="B472" s="461"/>
      <c r="C472" s="243">
        <v>120379.43</v>
      </c>
      <c r="D472" s="243">
        <v>111200.65</v>
      </c>
    </row>
    <row r="473" spans="1:4" ht="38.25">
      <c r="A473" s="480" t="s">
        <v>194</v>
      </c>
      <c r="B473" s="243"/>
      <c r="C473" s="243">
        <v>0</v>
      </c>
      <c r="D473" s="243">
        <v>23207.07</v>
      </c>
    </row>
    <row r="474" spans="1:4" ht="14.25" thickBot="1">
      <c r="A474" s="576" t="s">
        <v>21</v>
      </c>
      <c r="B474" s="577"/>
      <c r="C474" s="269">
        <v>0</v>
      </c>
      <c r="D474" s="269">
        <v>0</v>
      </c>
    </row>
    <row r="475" spans="1:4" ht="16.5" thickBot="1">
      <c r="A475" s="730" t="s">
        <v>133</v>
      </c>
      <c r="B475" s="731"/>
      <c r="C475" s="358">
        <f>SUM(C465:C474)</f>
        <v>17461944.09</v>
      </c>
      <c r="D475" s="358">
        <f>SUM(D465:D474)</f>
        <v>15983222.700000001</v>
      </c>
    </row>
    <row r="479" spans="1:4" ht="14.25">
      <c r="A479" s="530" t="s">
        <v>354</v>
      </c>
      <c r="B479" s="530"/>
      <c r="C479" s="530"/>
    </row>
    <row r="480" spans="1:4" ht="14.25">
      <c r="A480" s="356"/>
      <c r="B480" s="356"/>
      <c r="C480" s="356"/>
    </row>
    <row r="481" spans="1:6" ht="15" thickBot="1">
      <c r="A481" s="356" t="s">
        <v>403</v>
      </c>
      <c r="B481" s="356"/>
      <c r="C481" s="356"/>
    </row>
    <row r="482" spans="1:6" ht="26.25" thickBot="1">
      <c r="A482" s="595" t="s">
        <v>137</v>
      </c>
      <c r="B482" s="596"/>
      <c r="C482" s="596"/>
      <c r="D482" s="597"/>
      <c r="E482" s="238" t="s">
        <v>26</v>
      </c>
      <c r="F482" s="157" t="s">
        <v>96</v>
      </c>
    </row>
    <row r="483" spans="1:6" ht="14.25" customHeight="1" thickBot="1">
      <c r="A483" s="453" t="s">
        <v>377</v>
      </c>
      <c r="B483" s="454"/>
      <c r="C483" s="454"/>
      <c r="D483" s="455"/>
      <c r="E483" s="270">
        <f>E484+E485+E486</f>
        <v>1146899.04</v>
      </c>
      <c r="F483" s="270">
        <f>F484+F485+F486</f>
        <v>446524.26</v>
      </c>
    </row>
    <row r="484" spans="1:6" ht="13.5" customHeight="1">
      <c r="A484" s="443" t="s">
        <v>176</v>
      </c>
      <c r="B484" s="444"/>
      <c r="C484" s="444"/>
      <c r="D484" s="445"/>
      <c r="E484" s="271">
        <v>38740</v>
      </c>
      <c r="F484" s="271">
        <v>529629.67000000004</v>
      </c>
    </row>
    <row r="485" spans="1:6" ht="13.5" customHeight="1">
      <c r="A485" s="437" t="s">
        <v>177</v>
      </c>
      <c r="B485" s="438"/>
      <c r="C485" s="438"/>
      <c r="D485" s="439"/>
      <c r="E485" s="246">
        <v>23254.5</v>
      </c>
      <c r="F485" s="246">
        <v>0</v>
      </c>
    </row>
    <row r="486" spans="1:6" ht="14.25" customHeight="1" thickBot="1">
      <c r="A486" s="496" t="s">
        <v>178</v>
      </c>
      <c r="B486" s="497"/>
      <c r="C486" s="497"/>
      <c r="D486" s="498"/>
      <c r="E486" s="272">
        <v>1084904.54</v>
      </c>
      <c r="F486" s="272">
        <v>-83105.41</v>
      </c>
    </row>
    <row r="487" spans="1:6" ht="14.25" thickBot="1">
      <c r="A487" s="453" t="s">
        <v>307</v>
      </c>
      <c r="B487" s="454"/>
      <c r="C487" s="454"/>
      <c r="D487" s="455"/>
      <c r="E487" s="273">
        <v>0</v>
      </c>
      <c r="F487" s="273">
        <v>0</v>
      </c>
    </row>
    <row r="488" spans="1:6" ht="14.25" thickBot="1">
      <c r="A488" s="450" t="s">
        <v>308</v>
      </c>
      <c r="B488" s="451"/>
      <c r="C488" s="451"/>
      <c r="D488" s="452"/>
      <c r="E488" s="274">
        <f>SUM(E489:E498)</f>
        <v>5111070.1499999994</v>
      </c>
      <c r="F488" s="274">
        <f>SUM(F489:F498)</f>
        <v>1233110.28</v>
      </c>
    </row>
    <row r="489" spans="1:6">
      <c r="A489" s="443" t="s">
        <v>179</v>
      </c>
      <c r="B489" s="444"/>
      <c r="C489" s="444"/>
      <c r="D489" s="445"/>
      <c r="E489" s="276">
        <v>0</v>
      </c>
      <c r="F489" s="276">
        <v>0</v>
      </c>
    </row>
    <row r="490" spans="1:6">
      <c r="A490" s="437" t="s">
        <v>180</v>
      </c>
      <c r="B490" s="438"/>
      <c r="C490" s="438"/>
      <c r="D490" s="439"/>
      <c r="E490" s="278">
        <v>0</v>
      </c>
      <c r="F490" s="278">
        <v>0</v>
      </c>
    </row>
    <row r="491" spans="1:6">
      <c r="A491" s="437" t="s">
        <v>181</v>
      </c>
      <c r="B491" s="438"/>
      <c r="C491" s="438"/>
      <c r="D491" s="439"/>
      <c r="E491" s="245">
        <v>2063046.66</v>
      </c>
      <c r="F491" s="245">
        <v>640744.37</v>
      </c>
    </row>
    <row r="492" spans="1:6">
      <c r="A492" s="437" t="s">
        <v>182</v>
      </c>
      <c r="B492" s="438"/>
      <c r="C492" s="438"/>
      <c r="D492" s="439"/>
      <c r="E492" s="246">
        <v>55464.82</v>
      </c>
      <c r="F492" s="246">
        <v>0</v>
      </c>
    </row>
    <row r="493" spans="1:6">
      <c r="A493" s="437" t="s">
        <v>183</v>
      </c>
      <c r="B493" s="438"/>
      <c r="C493" s="438"/>
      <c r="D493" s="439"/>
      <c r="E493" s="246">
        <v>0</v>
      </c>
      <c r="F493" s="246">
        <v>0</v>
      </c>
    </row>
    <row r="494" spans="1:6">
      <c r="A494" s="437" t="s">
        <v>184</v>
      </c>
      <c r="B494" s="438"/>
      <c r="C494" s="438"/>
      <c r="D494" s="439"/>
      <c r="E494" s="279">
        <v>2699850.22</v>
      </c>
      <c r="F494" s="279">
        <v>160070.57</v>
      </c>
    </row>
    <row r="495" spans="1:6">
      <c r="A495" s="437" t="s">
        <v>185</v>
      </c>
      <c r="B495" s="438"/>
      <c r="C495" s="438"/>
      <c r="D495" s="439"/>
      <c r="E495" s="279">
        <v>13864.31</v>
      </c>
      <c r="F495" s="279">
        <v>185475.99</v>
      </c>
    </row>
    <row r="496" spans="1:6" ht="13.5" customHeight="1">
      <c r="A496" s="437" t="s">
        <v>186</v>
      </c>
      <c r="B496" s="438"/>
      <c r="C496" s="438"/>
      <c r="D496" s="439"/>
      <c r="E496" s="246">
        <v>0</v>
      </c>
      <c r="F496" s="246">
        <v>0</v>
      </c>
    </row>
    <row r="497" spans="1:6" ht="13.5" customHeight="1">
      <c r="A497" s="437" t="s">
        <v>187</v>
      </c>
      <c r="B497" s="438"/>
      <c r="C497" s="438"/>
      <c r="D497" s="439"/>
      <c r="E497" s="279">
        <v>0</v>
      </c>
      <c r="F497" s="279">
        <v>0</v>
      </c>
    </row>
    <row r="498" spans="1:6" ht="14.25" customHeight="1" thickBot="1">
      <c r="A498" s="496" t="s">
        <v>378</v>
      </c>
      <c r="B498" s="497"/>
      <c r="C498" s="497"/>
      <c r="D498" s="498"/>
      <c r="E498" s="279">
        <v>278844.14</v>
      </c>
      <c r="F498" s="279">
        <v>246819.35</v>
      </c>
    </row>
    <row r="499" spans="1:6" ht="14.25" thickBot="1">
      <c r="A499" s="552" t="s">
        <v>133</v>
      </c>
      <c r="B499" s="553"/>
      <c r="C499" s="553"/>
      <c r="D499" s="554"/>
      <c r="E499" s="180">
        <f>SUM(E483+E487+E488)</f>
        <v>6257969.1899999995</v>
      </c>
      <c r="F499" s="180">
        <f>SUM(F483+F487+F488)</f>
        <v>1679634.54</v>
      </c>
    </row>
    <row r="502" spans="1:6" ht="13.5" customHeight="1">
      <c r="A502" s="555" t="s">
        <v>355</v>
      </c>
      <c r="B502" s="446"/>
      <c r="C502" s="446"/>
      <c r="D502" s="446"/>
    </row>
    <row r="503" spans="1:6" ht="15.75" thickBot="1">
      <c r="A503" s="356"/>
      <c r="B503" s="356"/>
      <c r="C503" s="22"/>
      <c r="D503" s="22"/>
    </row>
    <row r="504" spans="1:6" ht="26.25" thickBot="1">
      <c r="A504" s="132" t="s">
        <v>73</v>
      </c>
      <c r="B504" s="557"/>
      <c r="C504" s="557"/>
      <c r="D504" s="549"/>
      <c r="E504" s="238" t="s">
        <v>26</v>
      </c>
      <c r="F504" s="157" t="s">
        <v>96</v>
      </c>
    </row>
    <row r="505" spans="1:6" ht="30.75" customHeight="1" thickBot="1">
      <c r="A505" s="559" t="s">
        <v>309</v>
      </c>
      <c r="B505" s="560"/>
      <c r="C505" s="560"/>
      <c r="D505" s="561"/>
      <c r="E505" s="244">
        <v>0</v>
      </c>
      <c r="F505" s="244">
        <v>0</v>
      </c>
    </row>
    <row r="506" spans="1:6" ht="14.25" customHeight="1" thickBot="1">
      <c r="A506" s="453" t="s">
        <v>310</v>
      </c>
      <c r="B506" s="454"/>
      <c r="C506" s="454"/>
      <c r="D506" s="455"/>
      <c r="E506" s="239">
        <f>SUM(E507+E508+E513)</f>
        <v>3881725.17</v>
      </c>
      <c r="F506" s="239">
        <f>SUM(F507+F508+F513)</f>
        <v>13588596.720000001</v>
      </c>
    </row>
    <row r="507" spans="1:6" ht="13.5" customHeight="1">
      <c r="A507" s="486" t="s">
        <v>311</v>
      </c>
      <c r="B507" s="556"/>
      <c r="C507" s="556"/>
      <c r="D507" s="487"/>
      <c r="E507" s="194">
        <v>3150</v>
      </c>
      <c r="F507" s="194">
        <v>0</v>
      </c>
    </row>
    <row r="508" spans="1:6" ht="13.5" customHeight="1">
      <c r="A508" s="440" t="s">
        <v>91</v>
      </c>
      <c r="B508" s="441"/>
      <c r="C508" s="441"/>
      <c r="D508" s="442"/>
      <c r="E508" s="280">
        <f>SUM(E510:E512)</f>
        <v>2618541.69</v>
      </c>
      <c r="F508" s="280">
        <f>SUM(F510:F512)</f>
        <v>12607290.130000001</v>
      </c>
    </row>
    <row r="509" spans="1:6" ht="13.5" customHeight="1">
      <c r="A509" s="488" t="s">
        <v>195</v>
      </c>
      <c r="B509" s="551"/>
      <c r="C509" s="551"/>
      <c r="D509" s="489"/>
      <c r="E509" s="247">
        <v>0</v>
      </c>
      <c r="F509" s="247">
        <v>0</v>
      </c>
    </row>
    <row r="510" spans="1:6" ht="13.5" customHeight="1">
      <c r="A510" s="488" t="s">
        <v>196</v>
      </c>
      <c r="B510" s="551"/>
      <c r="C510" s="551"/>
      <c r="D510" s="489"/>
      <c r="E510" s="247">
        <v>0</v>
      </c>
      <c r="F510" s="247">
        <v>0</v>
      </c>
    </row>
    <row r="511" spans="1:6" ht="13.5" customHeight="1">
      <c r="A511" s="488" t="s">
        <v>379</v>
      </c>
      <c r="B511" s="551"/>
      <c r="C511" s="551"/>
      <c r="D511" s="489"/>
      <c r="E511" s="242">
        <v>2618541.69</v>
      </c>
      <c r="F511" s="242">
        <v>12607290.130000001</v>
      </c>
    </row>
    <row r="512" spans="1:6" ht="13.5" customHeight="1">
      <c r="A512" s="488" t="s">
        <v>380</v>
      </c>
      <c r="B512" s="551"/>
      <c r="C512" s="551"/>
      <c r="D512" s="489"/>
      <c r="E512" s="242">
        <v>0</v>
      </c>
      <c r="F512" s="242">
        <v>0</v>
      </c>
    </row>
    <row r="513" spans="1:6">
      <c r="A513" s="440" t="s">
        <v>100</v>
      </c>
      <c r="B513" s="441"/>
      <c r="C513" s="441"/>
      <c r="D513" s="442"/>
      <c r="E513" s="280">
        <f>SUM(E514:E518)</f>
        <v>1260033.48</v>
      </c>
      <c r="F513" s="280">
        <f>SUM(F514:F518)</f>
        <v>981306.59000000008</v>
      </c>
    </row>
    <row r="514" spans="1:6" ht="13.5" customHeight="1">
      <c r="A514" s="488" t="s">
        <v>239</v>
      </c>
      <c r="B514" s="551"/>
      <c r="C514" s="551"/>
      <c r="D514" s="489"/>
      <c r="E514" s="242">
        <v>0</v>
      </c>
      <c r="F514" s="242">
        <v>0</v>
      </c>
    </row>
    <row r="515" spans="1:6" ht="13.5" customHeight="1">
      <c r="A515" s="488" t="s">
        <v>240</v>
      </c>
      <c r="B515" s="551"/>
      <c r="C515" s="551"/>
      <c r="D515" s="489"/>
      <c r="E515" s="129">
        <v>677369.6</v>
      </c>
      <c r="F515" s="129">
        <v>76128.11</v>
      </c>
    </row>
    <row r="516" spans="1:6" ht="13.5" customHeight="1">
      <c r="A516" s="565" t="s">
        <v>197</v>
      </c>
      <c r="B516" s="566"/>
      <c r="C516" s="566"/>
      <c r="D516" s="567"/>
      <c r="E516" s="129">
        <v>314137</v>
      </c>
      <c r="F516" s="129">
        <v>787650.17</v>
      </c>
    </row>
    <row r="517" spans="1:6" ht="13.5" customHeight="1">
      <c r="A517" s="565" t="s">
        <v>198</v>
      </c>
      <c r="B517" s="566"/>
      <c r="C517" s="566"/>
      <c r="D517" s="567"/>
      <c r="E517" s="129">
        <v>0</v>
      </c>
      <c r="F517" s="129">
        <v>0</v>
      </c>
    </row>
    <row r="518" spans="1:6" ht="14.25" customHeight="1" thickBot="1">
      <c r="A518" s="568" t="s">
        <v>312</v>
      </c>
      <c r="B518" s="569"/>
      <c r="C518" s="569"/>
      <c r="D518" s="570"/>
      <c r="E518" s="388">
        <v>268526.88</v>
      </c>
      <c r="F518" s="388">
        <v>117528.31</v>
      </c>
    </row>
    <row r="519" spans="1:6" ht="14.25" thickBot="1">
      <c r="A519" s="562" t="s">
        <v>313</v>
      </c>
      <c r="B519" s="563"/>
      <c r="C519" s="563"/>
      <c r="D519" s="564"/>
      <c r="E519" s="281">
        <f>SUM(E505+E506)</f>
        <v>3881725.17</v>
      </c>
      <c r="F519" s="281">
        <f>SUM(F505+F506)</f>
        <v>13588596.720000001</v>
      </c>
    </row>
    <row r="522" spans="1:6" ht="14.25">
      <c r="A522" s="184" t="s">
        <v>356</v>
      </c>
      <c r="B522" s="5"/>
      <c r="C522" s="5"/>
    </row>
    <row r="523" spans="1:6" ht="14.25" thickBot="1">
      <c r="A523"/>
      <c r="B523"/>
      <c r="C523"/>
    </row>
    <row r="524" spans="1:6" ht="32.25" thickBot="1">
      <c r="A524" s="744"/>
      <c r="B524" s="745"/>
      <c r="C524" s="745"/>
      <c r="D524" s="746"/>
      <c r="E524" s="110" t="s">
        <v>26</v>
      </c>
      <c r="F524" s="109" t="s">
        <v>96</v>
      </c>
    </row>
    <row r="525" spans="1:6" ht="14.25" thickBot="1">
      <c r="A525" s="434" t="s">
        <v>314</v>
      </c>
      <c r="B525" s="435"/>
      <c r="C525" s="435"/>
      <c r="D525" s="436"/>
      <c r="E525" s="239">
        <f>SUM(E526:E527)</f>
        <v>0</v>
      </c>
      <c r="F525" s="239">
        <f>SUM(F526:F527)</f>
        <v>0</v>
      </c>
    </row>
    <row r="526" spans="1:6">
      <c r="A526" s="647" t="s">
        <v>72</v>
      </c>
      <c r="B526" s="648"/>
      <c r="C526" s="648"/>
      <c r="D526" s="649"/>
      <c r="E526" s="283">
        <v>0</v>
      </c>
      <c r="F526" s="283">
        <v>0</v>
      </c>
    </row>
    <row r="527" spans="1:6" ht="26.25" thickBot="1">
      <c r="A527" s="747" t="s">
        <v>86</v>
      </c>
      <c r="B527" s="748"/>
      <c r="C527" s="748"/>
      <c r="D527" s="749"/>
      <c r="E527" s="164">
        <v>0</v>
      </c>
      <c r="F527" s="164">
        <v>0</v>
      </c>
    </row>
    <row r="528" spans="1:6" ht="14.25" thickBot="1">
      <c r="A528" s="465" t="s">
        <v>315</v>
      </c>
      <c r="B528" s="466"/>
      <c r="C528" s="466"/>
      <c r="D528" s="467"/>
      <c r="E528" s="239">
        <f>SUM(E529:E530)</f>
        <v>960287.35</v>
      </c>
      <c r="F528" s="239">
        <f>SUM(F529:F530)</f>
        <v>4201769.38</v>
      </c>
    </row>
    <row r="529" spans="1:6" ht="96">
      <c r="A529" s="507" t="s">
        <v>381</v>
      </c>
      <c r="B529" s="508"/>
      <c r="C529" s="508"/>
      <c r="D529" s="509"/>
      <c r="E529" s="241">
        <v>960287.35</v>
      </c>
      <c r="F529" s="241">
        <v>4201769.38</v>
      </c>
    </row>
    <row r="530" spans="1:6" ht="36.75" thickBot="1">
      <c r="A530" s="516" t="s">
        <v>199</v>
      </c>
      <c r="B530" s="517"/>
      <c r="C530" s="517"/>
      <c r="D530" s="518"/>
      <c r="E530" s="269">
        <v>0</v>
      </c>
      <c r="F530" s="269">
        <v>0</v>
      </c>
    </row>
    <row r="531" spans="1:6" ht="14.25" thickBot="1">
      <c r="A531" s="465" t="s">
        <v>316</v>
      </c>
      <c r="B531" s="466"/>
      <c r="C531" s="466"/>
      <c r="D531" s="467"/>
      <c r="E531" s="239">
        <f>SUM(E532:E537)</f>
        <v>0</v>
      </c>
      <c r="F531" s="239">
        <f>SUM(F532:F537)</f>
        <v>0</v>
      </c>
    </row>
    <row r="532" spans="1:6">
      <c r="A532" s="507" t="s">
        <v>3</v>
      </c>
      <c r="B532" s="508"/>
      <c r="C532" s="508"/>
      <c r="D532" s="509"/>
      <c r="E532" s="241">
        <v>0</v>
      </c>
      <c r="F532" s="241">
        <v>0</v>
      </c>
    </row>
    <row r="533" spans="1:6" ht="36">
      <c r="A533" s="510" t="s">
        <v>222</v>
      </c>
      <c r="B533" s="511"/>
      <c r="C533" s="511"/>
      <c r="D533" s="512"/>
      <c r="E533" s="241"/>
      <c r="F533" s="241"/>
    </row>
    <row r="534" spans="1:6" ht="48">
      <c r="A534" s="510" t="s">
        <v>200</v>
      </c>
      <c r="B534" s="511"/>
      <c r="C534" s="511"/>
      <c r="D534" s="512"/>
      <c r="E534" s="243">
        <v>0</v>
      </c>
      <c r="F534" s="243">
        <v>0</v>
      </c>
    </row>
    <row r="535" spans="1:6" ht="24">
      <c r="A535" s="510" t="s">
        <v>201</v>
      </c>
      <c r="B535" s="511"/>
      <c r="C535" s="511"/>
      <c r="D535" s="512"/>
      <c r="E535" s="269">
        <v>0</v>
      </c>
      <c r="F535" s="269">
        <v>0</v>
      </c>
    </row>
    <row r="536" spans="1:6" ht="48">
      <c r="A536" s="510" t="s">
        <v>202</v>
      </c>
      <c r="B536" s="511"/>
      <c r="C536" s="511"/>
      <c r="D536" s="512"/>
      <c r="E536" s="269">
        <v>0</v>
      </c>
      <c r="F536" s="269">
        <v>0</v>
      </c>
    </row>
    <row r="537" spans="1:6" ht="14.25" thickBot="1">
      <c r="A537" s="583" t="s">
        <v>317</v>
      </c>
      <c r="B537" s="584"/>
      <c r="C537" s="584"/>
      <c r="D537" s="585"/>
      <c r="E537" s="269">
        <v>0</v>
      </c>
      <c r="F537" s="269">
        <v>0</v>
      </c>
    </row>
    <row r="538" spans="1:6" ht="16.5" thickBot="1">
      <c r="A538" s="750" t="s">
        <v>133</v>
      </c>
      <c r="B538" s="751"/>
      <c r="C538" s="751"/>
      <c r="D538" s="752"/>
      <c r="E538" s="359">
        <f>SUM(E525+E528+E531)</f>
        <v>960287.35</v>
      </c>
      <c r="F538" s="359">
        <f>SUM(F525+F528+F531)</f>
        <v>4201769.38</v>
      </c>
    </row>
    <row r="541" spans="1:6" ht="14.25">
      <c r="A541" s="530" t="s">
        <v>357</v>
      </c>
      <c r="B541" s="530"/>
      <c r="C541" s="530"/>
    </row>
    <row r="542" spans="1:6" ht="14.25" thickBot="1">
      <c r="A542" s="285"/>
      <c r="B542" s="141"/>
      <c r="C542" s="141"/>
    </row>
    <row r="543" spans="1:6" ht="26.25" thickBot="1">
      <c r="A543" s="132"/>
      <c r="B543" s="557"/>
      <c r="C543" s="557"/>
      <c r="D543" s="549"/>
      <c r="E543" s="238" t="s">
        <v>26</v>
      </c>
      <c r="F543" s="157" t="s">
        <v>96</v>
      </c>
    </row>
    <row r="544" spans="1:6" ht="14.25" thickBot="1">
      <c r="A544" s="453" t="s">
        <v>315</v>
      </c>
      <c r="B544" s="454"/>
      <c r="C544" s="454"/>
      <c r="D544" s="455"/>
      <c r="E544" s="239">
        <f>E545+E546</f>
        <v>6991.57</v>
      </c>
      <c r="F544" s="239">
        <f>F545+F546</f>
        <v>287942.83</v>
      </c>
    </row>
    <row r="545" spans="1:6">
      <c r="A545" s="443" t="s">
        <v>203</v>
      </c>
      <c r="B545" s="444"/>
      <c r="C545" s="444"/>
      <c r="D545" s="445"/>
      <c r="E545" s="283">
        <v>0</v>
      </c>
      <c r="F545" s="283">
        <v>0</v>
      </c>
    </row>
    <row r="546" spans="1:6" ht="14.25" thickBot="1">
      <c r="A546" s="499" t="s">
        <v>204</v>
      </c>
      <c r="B546" s="500"/>
      <c r="C546" s="500"/>
      <c r="D546" s="501"/>
      <c r="E546" s="286">
        <v>6991.57</v>
      </c>
      <c r="F546" s="286">
        <v>287942.83</v>
      </c>
    </row>
    <row r="547" spans="1:6" ht="14.25" thickBot="1">
      <c r="A547" s="453" t="s">
        <v>318</v>
      </c>
      <c r="B547" s="454"/>
      <c r="C547" s="454"/>
      <c r="D547" s="455"/>
      <c r="E547" s="239">
        <f>SUM(E548:E555)</f>
        <v>424405.71</v>
      </c>
      <c r="F547" s="239">
        <f>SUM(F548:F555)</f>
        <v>3973115.56</v>
      </c>
    </row>
    <row r="548" spans="1:6">
      <c r="A548" s="443" t="s">
        <v>103</v>
      </c>
      <c r="B548" s="444"/>
      <c r="C548" s="444"/>
      <c r="D548" s="445"/>
      <c r="E548" s="240">
        <v>0</v>
      </c>
      <c r="F548" s="240">
        <v>0</v>
      </c>
    </row>
    <row r="549" spans="1:6">
      <c r="A549" s="437" t="s">
        <v>104</v>
      </c>
      <c r="B549" s="438"/>
      <c r="C549" s="438"/>
      <c r="D549" s="439"/>
      <c r="E549" s="242">
        <v>0</v>
      </c>
      <c r="F549" s="242">
        <v>0</v>
      </c>
    </row>
    <row r="550" spans="1:6">
      <c r="A550" s="437" t="s">
        <v>4</v>
      </c>
      <c r="B550" s="438"/>
      <c r="C550" s="438"/>
      <c r="D550" s="439"/>
      <c r="E550" s="242">
        <v>0</v>
      </c>
      <c r="F550" s="242">
        <v>0</v>
      </c>
    </row>
    <row r="551" spans="1:6" ht="13.5" customHeight="1">
      <c r="A551" s="437" t="s">
        <v>205</v>
      </c>
      <c r="B551" s="438"/>
      <c r="C551" s="438"/>
      <c r="D551" s="439"/>
      <c r="E551" s="242">
        <v>0</v>
      </c>
      <c r="F551" s="242">
        <v>0</v>
      </c>
    </row>
    <row r="552" spans="1:6" ht="13.5" customHeight="1">
      <c r="A552" s="437" t="s">
        <v>206</v>
      </c>
      <c r="B552" s="438"/>
      <c r="C552" s="438"/>
      <c r="D552" s="439"/>
      <c r="E552" s="268">
        <v>424384.71</v>
      </c>
      <c r="F552" s="268">
        <v>3973115.56</v>
      </c>
    </row>
    <row r="553" spans="1:6" ht="13.5" customHeight="1">
      <c r="A553" s="437" t="s">
        <v>218</v>
      </c>
      <c r="B553" s="438"/>
      <c r="C553" s="438"/>
      <c r="D553" s="439"/>
      <c r="E553" s="268">
        <v>0</v>
      </c>
      <c r="F553" s="268">
        <v>0</v>
      </c>
    </row>
    <row r="554" spans="1:6">
      <c r="A554" s="437" t="s">
        <v>219</v>
      </c>
      <c r="B554" s="438"/>
      <c r="C554" s="438"/>
      <c r="D554" s="439"/>
      <c r="E554" s="268">
        <v>21</v>
      </c>
      <c r="F554" s="268">
        <v>0</v>
      </c>
    </row>
    <row r="555" spans="1:6" ht="14.25" thickBot="1">
      <c r="A555" s="496" t="s">
        <v>271</v>
      </c>
      <c r="B555" s="497"/>
      <c r="C555" s="497"/>
      <c r="D555" s="498"/>
      <c r="E555" s="268">
        <v>0</v>
      </c>
      <c r="F555" s="268">
        <v>0</v>
      </c>
    </row>
    <row r="556" spans="1:6" ht="14.25" thickBot="1">
      <c r="A556" s="132"/>
      <c r="B556" s="548"/>
      <c r="C556" s="548"/>
      <c r="D556" s="549"/>
      <c r="E556" s="180">
        <f>SUM(E544+E547)</f>
        <v>431397.28</v>
      </c>
      <c r="F556" s="180">
        <f>SUM(F544+F547)</f>
        <v>4261058.3899999997</v>
      </c>
    </row>
    <row r="559" spans="1:6" ht="15.75">
      <c r="A559" s="297" t="s">
        <v>358</v>
      </c>
      <c r="B559" s="297"/>
      <c r="C559" s="297"/>
      <c r="D559" s="297"/>
      <c r="E559" s="297"/>
      <c r="F559" s="297"/>
    </row>
    <row r="560" spans="1:6" ht="14.25" thickBot="1">
      <c r="A560" s="289"/>
      <c r="B560" s="165"/>
      <c r="C560" s="165"/>
      <c r="D560" s="165"/>
      <c r="E560" s="165"/>
      <c r="F560" s="165"/>
    </row>
    <row r="561" spans="1:6" ht="14.25" customHeight="1" thickBot="1">
      <c r="A561" s="732" t="s">
        <v>114</v>
      </c>
      <c r="B561" s="733"/>
      <c r="C561" s="736" t="s">
        <v>131</v>
      </c>
      <c r="D561" s="737"/>
      <c r="E561" s="737"/>
      <c r="F561" s="738"/>
    </row>
    <row r="562" spans="1:6" ht="14.25" thickBot="1">
      <c r="A562" s="734"/>
      <c r="B562" s="735"/>
      <c r="C562" s="290" t="s">
        <v>108</v>
      </c>
      <c r="D562" s="291" t="s">
        <v>109</v>
      </c>
      <c r="E562" s="292" t="s">
        <v>110</v>
      </c>
      <c r="F562" s="291" t="s">
        <v>111</v>
      </c>
    </row>
    <row r="563" spans="1:6">
      <c r="A563" s="421"/>
      <c r="B563" s="422"/>
      <c r="C563" s="210"/>
      <c r="D563" s="210"/>
      <c r="E563" s="210"/>
      <c r="F563" s="129"/>
    </row>
    <row r="564" spans="1:6" ht="33" customHeight="1">
      <c r="A564" s="544" t="s">
        <v>391</v>
      </c>
      <c r="B564" s="545"/>
      <c r="C564" s="210">
        <v>0</v>
      </c>
      <c r="D564" s="129">
        <v>35991.32</v>
      </c>
      <c r="E564" s="248">
        <v>0</v>
      </c>
      <c r="F564" s="129">
        <v>0</v>
      </c>
    </row>
    <row r="565" spans="1:6">
      <c r="A565" s="423"/>
      <c r="B565" s="424"/>
      <c r="C565" s="210"/>
      <c r="D565" s="129"/>
      <c r="E565" s="248"/>
      <c r="F565" s="129"/>
    </row>
    <row r="566" spans="1:6" ht="14.25" thickBot="1">
      <c r="A566" s="546"/>
      <c r="B566" s="547"/>
      <c r="C566" s="293"/>
      <c r="D566" s="294"/>
      <c r="E566" s="295"/>
      <c r="F566" s="294"/>
    </row>
    <row r="567" spans="1:6" ht="14.25" thickBot="1">
      <c r="A567" s="418" t="s">
        <v>17</v>
      </c>
      <c r="B567" s="419"/>
      <c r="C567" s="296">
        <f>SUM(C564:C566)</f>
        <v>0</v>
      </c>
      <c r="D567" s="296">
        <f>SUM(D564:D566)</f>
        <v>35991.32</v>
      </c>
      <c r="E567" s="296">
        <f>SUM(E564:E566)</f>
        <v>0</v>
      </c>
      <c r="F567" s="296">
        <f>SUM(F564:F566)</f>
        <v>0</v>
      </c>
    </row>
    <row r="570" spans="1:6" ht="30" customHeight="1">
      <c r="A570" s="529" t="s">
        <v>368</v>
      </c>
      <c r="B570" s="529"/>
      <c r="C570" s="529"/>
      <c r="D570" s="529"/>
      <c r="E570" s="417"/>
      <c r="F570" s="417"/>
    </row>
    <row r="572" spans="1:6" ht="15">
      <c r="A572" s="529" t="s">
        <v>321</v>
      </c>
      <c r="B572" s="529"/>
      <c r="C572" s="529"/>
      <c r="D572" s="529"/>
    </row>
    <row r="573" spans="1:6" ht="14.25" thickBot="1">
      <c r="A573" s="64"/>
      <c r="B573" s="165"/>
      <c r="C573" s="165"/>
      <c r="D573" s="165"/>
    </row>
    <row r="574" spans="1:6" ht="51.75" customHeight="1" thickBot="1">
      <c r="A574" s="538" t="s">
        <v>98</v>
      </c>
      <c r="B574" s="539"/>
      <c r="C574" s="212" t="s">
        <v>48</v>
      </c>
      <c r="D574" s="212" t="s">
        <v>47</v>
      </c>
    </row>
    <row r="575" spans="1:6" ht="14.25" thickBot="1">
      <c r="A575" s="540" t="s">
        <v>99</v>
      </c>
      <c r="B575" s="541"/>
      <c r="C575" s="216">
        <v>213</v>
      </c>
      <c r="D575" s="217">
        <v>205</v>
      </c>
    </row>
    <row r="578" spans="1:5" ht="14.25">
      <c r="A578" s="357" t="s">
        <v>322</v>
      </c>
      <c r="B578" s="1"/>
      <c r="C578" s="1"/>
      <c r="D578" s="1"/>
      <c r="E578" s="1"/>
    </row>
    <row r="579" spans="1:5" ht="16.5" thickBot="1">
      <c r="A579" s="165"/>
      <c r="B579" s="297"/>
      <c r="C579" s="297"/>
      <c r="D579" s="165"/>
      <c r="E579" s="165"/>
    </row>
    <row r="580" spans="1:5" ht="39" thickBot="1">
      <c r="A580" s="290" t="s">
        <v>12</v>
      </c>
      <c r="B580" s="291" t="s">
        <v>13</v>
      </c>
      <c r="C580" s="291" t="s">
        <v>93</v>
      </c>
      <c r="D580" s="67" t="s">
        <v>14</v>
      </c>
      <c r="E580" s="68" t="s">
        <v>15</v>
      </c>
    </row>
    <row r="581" spans="1:5">
      <c r="A581" s="395" t="s">
        <v>112</v>
      </c>
      <c r="B581" s="397" t="s">
        <v>407</v>
      </c>
      <c r="C581" s="131">
        <v>0</v>
      </c>
      <c r="D581" s="397" t="s">
        <v>407</v>
      </c>
      <c r="E581" s="397" t="s">
        <v>407</v>
      </c>
    </row>
    <row r="584" spans="1:5" ht="14.25">
      <c r="A584" s="357" t="s">
        <v>323</v>
      </c>
      <c r="B584" s="214"/>
      <c r="C584" s="214"/>
      <c r="D584" s="214"/>
      <c r="E584" s="214"/>
    </row>
    <row r="585" spans="1:5" ht="16.5" thickBot="1">
      <c r="A585" s="165"/>
      <c r="B585" s="297"/>
      <c r="C585" s="297"/>
      <c r="D585" s="165"/>
      <c r="E585" s="165"/>
    </row>
    <row r="586" spans="1:5" ht="63.75" thickBot="1">
      <c r="A586" s="298" t="s">
        <v>12</v>
      </c>
      <c r="B586" s="299" t="s">
        <v>13</v>
      </c>
      <c r="C586" s="299" t="s">
        <v>93</v>
      </c>
      <c r="D586" s="300" t="s">
        <v>94</v>
      </c>
      <c r="E586" s="301" t="s">
        <v>15</v>
      </c>
    </row>
    <row r="587" spans="1:5" ht="25.5">
      <c r="A587" s="396" t="s">
        <v>398</v>
      </c>
      <c r="B587" s="397" t="s">
        <v>407</v>
      </c>
      <c r="C587" s="397">
        <v>0</v>
      </c>
      <c r="D587" s="397" t="s">
        <v>407</v>
      </c>
      <c r="E587" s="397" t="s">
        <v>407</v>
      </c>
    </row>
    <row r="595" spans="1:7" ht="15">
      <c r="A595" s="302"/>
      <c r="B595" s="302"/>
      <c r="C595" s="542"/>
      <c r="D595" s="543"/>
      <c r="E595" s="302"/>
      <c r="F595" s="302"/>
    </row>
    <row r="596" spans="1:7" ht="15" customHeight="1">
      <c r="A596" s="310" t="s">
        <v>29</v>
      </c>
      <c r="B596" s="310"/>
      <c r="C596" s="542" t="s">
        <v>11</v>
      </c>
      <c r="D596" s="543"/>
      <c r="E596" s="310"/>
      <c r="F596" s="416" t="s">
        <v>325</v>
      </c>
      <c r="G596" s="416"/>
    </row>
    <row r="597" spans="1:7" ht="15" customHeight="1">
      <c r="A597" s="310" t="s">
        <v>326</v>
      </c>
      <c r="B597" s="22"/>
      <c r="C597" s="528" t="s">
        <v>324</v>
      </c>
      <c r="D597" s="416"/>
      <c r="E597" s="310"/>
      <c r="F597" s="528" t="s">
        <v>327</v>
      </c>
      <c r="G597" s="528"/>
    </row>
  </sheetData>
  <pageMargins left="0.11811023622047245" right="0.11811023622047245" top="0.86614173228346458" bottom="0.15748031496062992" header="0.31496062992125984" footer="0.31496062992125984"/>
  <pageSetup paperSize="9" scale="76" fitToHeight="0" orientation="landscape" horizontalDpi="4294967295" verticalDpi="4294967295" r:id="rId1"/>
  <headerFooter>
    <oddHeader>&amp;CUrząd Dzielnicy WAWER&amp;"Times New Roman,Normalny"
Informacja dodatkowa do sprawozdania finansowego za rok obrotowy zakończony 31 grudnia 2019 r.
II. Dodatkowe informacje i objaśnienia</oddHeader>
    <oddFooter>&amp;CWprowadzenie oraz dodatkowe  informacje i objaśnienia stanowią integralną część sprawozdania finansowego</oddFooter>
  </headerFooter>
  <rowBreaks count="17" manualBreakCount="17">
    <brk id="37" max="16383" man="1"/>
    <brk id="116" max="16383" man="1"/>
    <brk id="131" max="8" man="1"/>
    <brk id="162" max="16383" man="1"/>
    <brk id="179" max="16383" man="1"/>
    <brk id="204" max="16383" man="1"/>
    <brk id="240" max="16383" man="1"/>
    <brk id="255" max="16383" man="1"/>
    <brk id="285" max="16383" man="1"/>
    <brk id="321" max="16383" man="1"/>
    <brk id="378" max="16383" man="1"/>
    <brk id="411" max="8" man="1"/>
    <brk id="459" max="16383" man="1"/>
    <brk id="478" max="16383" man="1"/>
    <brk id="520" max="16383" man="1"/>
    <brk id="557" max="16383" man="1"/>
    <brk id="58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21</vt:lpstr>
    </vt:vector>
  </TitlesOfParts>
  <Company>UMstW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Wawer Informacja dodatkowa do bilansu za 2020</dc:title>
  <dc:creator>atyrakowska</dc:creator>
  <cp:lastModifiedBy>Jenda Iwona</cp:lastModifiedBy>
  <cp:lastPrinted>2020-07-07T09:56:01Z</cp:lastPrinted>
  <dcterms:created xsi:type="dcterms:W3CDTF">2005-12-16T09:59:57Z</dcterms:created>
  <dcterms:modified xsi:type="dcterms:W3CDTF">2021-05-31T11:38:46Z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Załaczniki nr 1 - 49.xls</vt:lpwstr>
  </property>
</Properties>
</file>