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jelinska\Desktop\"/>
    </mc:Choice>
  </mc:AlternateContent>
  <bookViews>
    <workbookView xWindow="0" yWindow="0" windowWidth="15975" windowHeight="10455" activeTab="1"/>
  </bookViews>
  <sheets>
    <sheet name="BILANS 2018" sheetId="1" r:id="rId1"/>
    <sheet name="RZiS 2018" sheetId="2" r:id="rId2"/>
    <sheet name="ZESYT.ZMIAN W FUNDUSZU 2018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3" l="1"/>
  <c r="C29" i="3"/>
  <c r="C28" i="3"/>
  <c r="D6" i="3" s="1"/>
  <c r="D19" i="3"/>
  <c r="D18" i="3"/>
  <c r="C18" i="3"/>
  <c r="D8" i="3"/>
  <c r="D7" i="3" s="1"/>
  <c r="C7" i="3"/>
  <c r="D28" i="3" l="1"/>
  <c r="D33" i="3" s="1"/>
  <c r="C33" i="3"/>
  <c r="D108" i="2" l="1"/>
  <c r="D107" i="2"/>
  <c r="D44" i="2"/>
  <c r="C44" i="2"/>
  <c r="D38" i="2"/>
  <c r="C38" i="2"/>
  <c r="D33" i="2"/>
  <c r="C33" i="2"/>
  <c r="D31" i="2"/>
  <c r="D29" i="2" s="1"/>
  <c r="C29" i="2"/>
  <c r="D28" i="2"/>
  <c r="D25" i="2" s="1"/>
  <c r="C25" i="2"/>
  <c r="D13" i="2"/>
  <c r="C13" i="2"/>
  <c r="D12" i="2"/>
  <c r="D6" i="2"/>
  <c r="D24" i="2" s="1"/>
  <c r="D32" i="2" s="1"/>
  <c r="D43" i="2" s="1"/>
  <c r="D47" i="2" s="1"/>
  <c r="D50" i="2" s="1"/>
  <c r="C6" i="2"/>
  <c r="C24" i="2" s="1"/>
  <c r="C32" i="2" s="1"/>
  <c r="C43" i="2" s="1"/>
  <c r="C47" i="2" s="1"/>
  <c r="C50" i="2" s="1"/>
  <c r="C142" i="1" l="1"/>
  <c r="C144" i="1" s="1"/>
  <c r="C39" i="1"/>
  <c r="C27" i="1" s="1"/>
  <c r="B39" i="1"/>
  <c r="C33" i="1"/>
  <c r="B33" i="1"/>
  <c r="F31" i="1"/>
  <c r="E31" i="1"/>
  <c r="C28" i="1"/>
  <c r="B28" i="1"/>
  <c r="F27" i="1"/>
  <c r="F19" i="1" s="1"/>
  <c r="F17" i="1" s="1"/>
  <c r="E27" i="1"/>
  <c r="B27" i="1"/>
  <c r="C25" i="1"/>
  <c r="C21" i="1"/>
  <c r="B21" i="1"/>
  <c r="E19" i="1"/>
  <c r="E17" i="1" s="1"/>
  <c r="C13" i="1"/>
  <c r="C12" i="1"/>
  <c r="C11" i="1" s="1"/>
  <c r="C10" i="1" s="1"/>
  <c r="C8" i="1" s="1"/>
  <c r="C48" i="1" s="1"/>
  <c r="B11" i="1"/>
  <c r="F10" i="1"/>
  <c r="E10" i="1"/>
  <c r="E8" i="1" s="1"/>
  <c r="E48" i="1" s="1"/>
  <c r="B10" i="1"/>
  <c r="G9" i="1"/>
  <c r="F8" i="1"/>
  <c r="B8" i="1"/>
  <c r="B48" i="1" s="1"/>
  <c r="F48" i="1" l="1"/>
</calcChain>
</file>

<file path=xl/sharedStrings.xml><?xml version="1.0" encoding="utf-8"?>
<sst xmlns="http://schemas.openxmlformats.org/spreadsheetml/2006/main" count="188" uniqueCount="173">
  <si>
    <t>Bilans jednostki budżetowej lub samorządowego zakładu budżetowego</t>
  </si>
  <si>
    <t xml:space="preserve">Adresat:                                                                           </t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</si>
  <si>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</si>
  <si>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31.12.  2018 r.</t>
    </r>
  </si>
  <si>
    <t>AKTYWA</t>
  </si>
  <si>
    <t>Stan na początek roku</t>
  </si>
  <si>
    <t>Stan na koniec roku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</si>
  <si>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</si>
  <si>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</si>
  <si>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</si>
  <si>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</si>
  <si>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</si>
  <si>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</si>
  <si>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</si>
  <si>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</si>
  <si>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</si>
  <si>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</si>
  <si>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</si>
  <si>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</si>
  <si>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</si>
  <si>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</si>
  <si>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</si>
  <si>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</si>
  <si>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</si>
  <si>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</si>
  <si>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</si>
  <si>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</si>
  <si>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</si>
  <si>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</si>
  <si>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</si>
  <si>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</si>
  <si>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</si>
  <si>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</si>
  <si>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</si>
  <si>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</si>
  <si>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</si>
  <si>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</si>
  <si>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</si>
  <si>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</si>
  <si>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</si>
  <si>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</si>
  <si>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</si>
  <si>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</si>
  <si>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</si>
  <si>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</si>
  <si>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</si>
  <si>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</si>
  <si>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</si>
  <si>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</si>
  <si>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</si>
  <si>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</si>
  <si>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</si>
  <si>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</si>
  <si>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</si>
  <si>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</si>
  <si>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</si>
  <si>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</si>
  <si>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</si>
  <si>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</si>
  <si>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</si>
  <si>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</si>
  <si>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</si>
  <si>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</si>
  <si>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</si>
  <si>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</si>
  <si>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</si>
  <si>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</si>
  <si>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</si>
  <si>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</si>
  <si>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</si>
  <si>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</si>
  <si>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</si>
  <si>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</si>
  <si>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</si>
  <si>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</si>
  <si>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</si>
  <si>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</si>
  <si>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</si>
  <si>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(rok, miesiąc, dzień)</t>
  </si>
  <si>
    <t>..................................</t>
  </si>
  <si>
    <t>(główny księgowy)</t>
  </si>
  <si>
    <t>(kierownik jednostki)</t>
  </si>
  <si>
    <t>URZĄD DZIELNICY PRAGA PÓŁNOC                                             ul. K.I.Kłopotowskiego 15                              03-708 Warszawa</t>
  </si>
  <si>
    <t>………………………………..</t>
  </si>
  <si>
    <r>
      <t>REGON</t>
    </r>
    <r>
      <rPr>
        <b/>
        <sz val="11"/>
        <color indexed="8"/>
        <rFont val="Times New Roman"/>
        <family val="1"/>
        <charset val="238"/>
      </rPr>
      <t xml:space="preserve"> 015259663</t>
    </r>
  </si>
  <si>
    <t>Rachunek zysków i strat jednostki</t>
  </si>
  <si>
    <t>Adresat: Urząd m.st. Warszawy                                          ul.Kredytowa 3, 00-056 Warszawa</t>
  </si>
  <si>
    <t>(wariant porównawczy)</t>
  </si>
  <si>
    <t>sporządzony na dzień 31.12. 2018.</t>
  </si>
  <si>
    <t>Numer identyfikacyjny REGON: 015259663</t>
  </si>
  <si>
    <t>……………………………………...                Wysłać bez pisma przewodniego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</si>
  <si>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</si>
  <si>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</si>
  <si>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</si>
  <si>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</si>
  <si>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</si>
  <si>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III. Koszt wytworzenia produktów na własne potrzeby jednostki</t>
  </si>
  <si>
    <t>IV. Przychody netto ze sprzedaży towarów i materiałów</t>
  </si>
  <si>
    <t>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</si>
  <si>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</si>
  <si>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</si>
  <si>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</si>
  <si>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</si>
  <si>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</si>
  <si>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</si>
  <si>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</si>
  <si>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</si>
  <si>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</si>
  <si>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</si>
  <si>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</si>
  <si>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</si>
  <si>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</si>
  <si>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</si>
  <si>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</si>
  <si>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</si>
  <si>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</si>
  <si>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</si>
  <si>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</si>
  <si>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</si>
  <si>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</si>
  <si>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</si>
  <si>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</si>
  <si>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</si>
  <si>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 xml:space="preserve">III. Inne </t>
  </si>
  <si>
    <t>H. Koszty finansowe</t>
  </si>
  <si>
    <t>I. Odsetki</t>
  </si>
  <si>
    <t>II. Inne</t>
  </si>
  <si>
    <t>I. Zysk (strata) z działalności gospodarczej (F+G-H)</t>
  </si>
  <si>
    <t>J. Wynik zdarzeń nadzwyczajny (J.I.-J.II.)</t>
  </si>
  <si>
    <t>I. Zyski nadzwyczajne</t>
  </si>
  <si>
    <t>II. Straty nadzwyczajne</t>
  </si>
  <si>
    <t>K. Zysk (strata) (I±J)</t>
  </si>
  <si>
    <t>L. Podatek dochodowy</t>
  </si>
  <si>
    <t>M. Pozostałe obowiązkowe zmniejszenia zysku (zwiększenia straty) oraz nadwyżki środków obrotowych</t>
  </si>
  <si>
    <t>N. Zysk (strata) netto (K-L-M)</t>
  </si>
  <si>
    <t>Zestawienie zmian w funduszu jednostki</t>
  </si>
  <si>
    <t>Adresat: Urząd m.st. Warszawy ul.Kredytowa 3, 00-056 Warszawa</t>
  </si>
  <si>
    <t>sporządzone na dzień 31.12. 2018r.</t>
  </si>
  <si>
    <t xml:space="preserve">…………………………………...                      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</si>
  <si>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</si>
  <si>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</si>
  <si>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</si>
  <si>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</si>
  <si>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</si>
  <si>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</si>
  <si>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</si>
  <si>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</si>
  <si>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</si>
  <si>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</si>
  <si>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</si>
  <si>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</si>
  <si>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</si>
  <si>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</si>
  <si>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</si>
  <si>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</si>
  <si>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</si>
  <si>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</si>
  <si>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</si>
  <si>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</si>
  <si>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</si>
  <si>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</si>
  <si>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</si>
  <si>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</si>
  <si>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</si>
  <si>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</si>
  <si>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IV. Nadwyżka dochodów jednostek budżetowych, nadwyżka środków obrotowych samorządowych zakładów budżetowych</t>
  </si>
  <si>
    <t>V. Fundusz (II+,-III-IV)</t>
  </si>
  <si>
    <t>……………………………………………….</t>
  </si>
  <si>
    <t>……………………………</t>
  </si>
  <si>
    <t>…………………………………………..</t>
  </si>
  <si>
    <t>………………………………………………..</t>
  </si>
  <si>
    <t>…………………………………………………………….</t>
  </si>
  <si>
    <t>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</si>
</sst>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9"/>
      <name val="Times New Roman"/>
      <family val="1"/>
      <charset val="238"/>
    </font>
    <font>
      <i/>
      <sz val="11"/>
      <color indexed="9"/>
      <name val="Times New Roman"/>
      <family val="1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36"/>
      <name val="Calibri"/>
      <family val="2"/>
      <charset val="238"/>
    </font>
    <font>
      <sz val="10"/>
      <color indexed="17"/>
      <name val="Calibri"/>
      <family val="2"/>
      <charset val="238"/>
    </font>
    <font>
      <sz val="10"/>
      <color indexed="30"/>
      <name val="Calibri"/>
      <family val="2"/>
      <charset val="238"/>
    </font>
    <font>
      <sz val="8"/>
      <name val="Calibri"/>
      <family val="2"/>
      <charset val="238"/>
    </font>
    <font>
      <u/>
      <sz val="10"/>
      <color indexed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4" fillId="0" borderId="0" xfId="0" applyFont="1"/>
    <xf numFmtId="0" fontId="2" fillId="0" borderId="0" xfId="0" applyFont="1"/>
    <xf numFmtId="0" fontId="2" fillId="2" borderId="4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wrapText="1"/>
    </xf>
    <xf numFmtId="4" fontId="3" fillId="2" borderId="10" xfId="0" applyNumberFormat="1" applyFont="1" applyFill="1" applyBorder="1" applyAlignment="1">
      <alignment horizontal="right" wrapText="1"/>
    </xf>
    <xf numFmtId="4" fontId="5" fillId="0" borderId="0" xfId="0" applyNumberFormat="1" applyFont="1"/>
    <xf numFmtId="4" fontId="2" fillId="0" borderId="0" xfId="0" applyNumberFormat="1" applyFont="1"/>
    <xf numFmtId="4" fontId="3" fillId="2" borderId="10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wrapText="1"/>
    </xf>
    <xf numFmtId="4" fontId="2" fillId="2" borderId="10" xfId="0" applyNumberFormat="1" applyFont="1" applyFill="1" applyBorder="1" applyAlignment="1">
      <alignment horizontal="right"/>
    </xf>
    <xf numFmtId="2" fontId="3" fillId="2" borderId="10" xfId="0" applyNumberFormat="1" applyFont="1" applyFill="1" applyBorder="1" applyAlignment="1">
      <alignment horizontal="right"/>
    </xf>
    <xf numFmtId="4" fontId="3" fillId="2" borderId="10" xfId="0" applyNumberFormat="1" applyFont="1" applyFill="1" applyBorder="1" applyAlignment="1">
      <alignment wrapText="1"/>
    </xf>
    <xf numFmtId="4" fontId="3" fillId="2" borderId="10" xfId="0" applyNumberFormat="1" applyFont="1" applyFill="1" applyBorder="1"/>
    <xf numFmtId="2" fontId="2" fillId="2" borderId="10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 wrapText="1"/>
    </xf>
    <xf numFmtId="43" fontId="2" fillId="2" borderId="10" xfId="1" applyFont="1" applyFill="1" applyBorder="1" applyAlignment="1">
      <alignment horizontal="right" wrapText="1"/>
    </xf>
    <xf numFmtId="2" fontId="3" fillId="2" borderId="10" xfId="0" applyNumberFormat="1" applyFont="1" applyFill="1" applyBorder="1" applyAlignment="1">
      <alignment horizontal="right" wrapText="1"/>
    </xf>
    <xf numFmtId="4" fontId="2" fillId="2" borderId="10" xfId="0" applyNumberFormat="1" applyFont="1" applyFill="1" applyBorder="1" applyAlignment="1">
      <alignment horizontal="right" wrapText="1"/>
    </xf>
    <xf numFmtId="4" fontId="2" fillId="2" borderId="10" xfId="0" applyNumberFormat="1" applyFont="1" applyFill="1" applyBorder="1" applyAlignment="1">
      <alignment wrapText="1"/>
    </xf>
    <xf numFmtId="4" fontId="3" fillId="2" borderId="11" xfId="0" applyNumberFormat="1" applyFont="1" applyFill="1" applyBorder="1" applyAlignment="1">
      <alignment horizontal="right"/>
    </xf>
    <xf numFmtId="0" fontId="2" fillId="0" borderId="0" xfId="0" applyFont="1" applyBorder="1" applyAlignment="1">
      <alignment wrapText="1"/>
    </xf>
    <xf numFmtId="43" fontId="2" fillId="0" borderId="0" xfId="0" applyNumberFormat="1" applyFont="1" applyBorder="1" applyAlignment="1">
      <alignment wrapText="1"/>
    </xf>
    <xf numFmtId="0" fontId="2" fillId="0" borderId="0" xfId="0" applyFont="1" applyAlignment="1">
      <alignment horizontal="center" wrapText="1"/>
    </xf>
    <xf numFmtId="43" fontId="2" fillId="0" borderId="0" xfId="1" applyFont="1"/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6" fillId="0" borderId="0" xfId="0" applyFont="1"/>
    <xf numFmtId="0" fontId="7" fillId="0" borderId="13" xfId="0" applyFont="1" applyBorder="1" applyAlignment="1">
      <alignment horizontal="center"/>
    </xf>
    <xf numFmtId="0" fontId="6" fillId="0" borderId="14" xfId="0" applyFont="1" applyBorder="1"/>
    <xf numFmtId="0" fontId="6" fillId="0" borderId="25" xfId="0" applyFont="1" applyBorder="1" applyAlignment="1">
      <alignment horizontal="center" vertical="center" wrapText="1"/>
    </xf>
    <xf numFmtId="43" fontId="7" fillId="0" borderId="25" xfId="1" applyFont="1" applyFill="1" applyBorder="1"/>
    <xf numFmtId="43" fontId="7" fillId="0" borderId="25" xfId="1" applyFont="1" applyBorder="1"/>
    <xf numFmtId="43" fontId="6" fillId="0" borderId="0" xfId="1" applyFont="1"/>
    <xf numFmtId="43" fontId="6" fillId="0" borderId="0" xfId="0" applyNumberFormat="1" applyFont="1"/>
    <xf numFmtId="43" fontId="6" fillId="0" borderId="25" xfId="1" applyFont="1" applyFill="1" applyBorder="1"/>
    <xf numFmtId="0" fontId="9" fillId="0" borderId="0" xfId="0" applyFont="1"/>
    <xf numFmtId="43" fontId="9" fillId="0" borderId="0" xfId="1" applyFont="1"/>
    <xf numFmtId="43" fontId="10" fillId="0" borderId="25" xfId="1" applyFont="1" applyFill="1" applyBorder="1"/>
    <xf numFmtId="43" fontId="11" fillId="0" borderId="0" xfId="1" applyFont="1"/>
    <xf numFmtId="43" fontId="12" fillId="0" borderId="0" xfId="1" applyFont="1"/>
    <xf numFmtId="0" fontId="6" fillId="0" borderId="0" xfId="0" applyFont="1" applyFill="1" applyBorder="1"/>
    <xf numFmtId="0" fontId="9" fillId="0" borderId="0" xfId="0" applyFont="1" applyFill="1" applyBorder="1"/>
    <xf numFmtId="43" fontId="12" fillId="0" borderId="0" xfId="1" applyFont="1" applyFill="1" applyBorder="1"/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vertical="top"/>
    </xf>
    <xf numFmtId="43" fontId="6" fillId="0" borderId="0" xfId="1" applyFont="1" applyBorder="1"/>
    <xf numFmtId="0" fontId="15" fillId="0" borderId="0" xfId="0" applyFont="1" applyFill="1" applyBorder="1" applyAlignment="1">
      <alignment wrapText="1"/>
    </xf>
    <xf numFmtId="0" fontId="6" fillId="0" borderId="0" xfId="0" applyFont="1" applyBorder="1"/>
    <xf numFmtId="0" fontId="7" fillId="0" borderId="0" xfId="0" applyFont="1" applyFill="1" applyBorder="1"/>
    <xf numFmtId="43" fontId="6" fillId="0" borderId="0" xfId="1" applyFont="1" applyFill="1" applyBorder="1"/>
    <xf numFmtId="43" fontId="7" fillId="0" borderId="0" xfId="1" applyFont="1" applyFill="1" applyBorder="1"/>
    <xf numFmtId="0" fontId="6" fillId="0" borderId="0" xfId="0" applyFont="1" applyFill="1" applyBorder="1" applyAlignment="1">
      <alignment wrapText="1"/>
    </xf>
    <xf numFmtId="43" fontId="6" fillId="0" borderId="0" xfId="0" applyNumberFormat="1" applyFont="1" applyFill="1" applyBorder="1"/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6" fillId="0" borderId="13" xfId="0" applyFont="1" applyBorder="1"/>
    <xf numFmtId="0" fontId="7" fillId="0" borderId="14" xfId="0" applyFont="1" applyBorder="1"/>
    <xf numFmtId="0" fontId="6" fillId="0" borderId="24" xfId="0" applyFont="1" applyBorder="1" applyAlignment="1">
      <alignment horizontal="center" vertical="center" wrapText="1"/>
    </xf>
    <xf numFmtId="43" fontId="7" fillId="0" borderId="25" xfId="1" applyFont="1" applyFill="1" applyBorder="1" applyAlignment="1">
      <alignment wrapText="1"/>
    </xf>
    <xf numFmtId="43" fontId="6" fillId="0" borderId="25" xfId="1" applyFont="1" applyFill="1" applyBorder="1" applyAlignment="1">
      <alignment wrapText="1"/>
    </xf>
    <xf numFmtId="43" fontId="7" fillId="0" borderId="0" xfId="0" applyNumberFormat="1" applyFont="1" applyFill="1" applyBorder="1"/>
    <xf numFmtId="0" fontId="7" fillId="0" borderId="0" xfId="0" applyFont="1" applyFill="1"/>
    <xf numFmtId="0" fontId="7" fillId="0" borderId="0" xfId="0" applyFont="1"/>
    <xf numFmtId="0" fontId="1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6" fillId="0" borderId="0" xfId="0" applyFont="1"/>
    <xf numFmtId="43" fontId="16" fillId="0" borderId="0" xfId="0" applyNumberFormat="1" applyFont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43" fontId="16" fillId="0" borderId="0" xfId="1" applyFont="1"/>
    <xf numFmtId="0" fontId="7" fillId="0" borderId="0" xfId="0" applyFont="1" applyFill="1" applyBorder="1" applyAlignment="1">
      <alignment wrapText="1"/>
    </xf>
    <xf numFmtId="0" fontId="17" fillId="0" borderId="0" xfId="0" applyFont="1" applyFill="1" applyBorder="1"/>
    <xf numFmtId="43" fontId="17" fillId="0" borderId="0" xfId="1" applyFont="1" applyFill="1" applyBorder="1"/>
    <xf numFmtId="0" fontId="17" fillId="0" borderId="0" xfId="0" applyFont="1" applyFill="1" applyBorder="1" applyAlignment="1">
      <alignment horizontal="right"/>
    </xf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43" fontId="18" fillId="0" borderId="0" xfId="1" applyFont="1" applyFill="1" applyBorder="1"/>
    <xf numFmtId="1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3" fillId="0" borderId="0" xfId="0" applyFont="1" applyFill="1" applyBorder="1" applyAlignment="1">
      <alignment horizontal="center"/>
    </xf>
    <xf numFmtId="0" fontId="6" fillId="0" borderId="25" xfId="0" applyFont="1" applyBorder="1" applyAlignment="1">
      <alignment horizontal="left" wrapText="1"/>
    </xf>
    <xf numFmtId="0" fontId="7" fillId="0" borderId="25" xfId="0" applyFont="1" applyBorder="1" applyAlignment="1">
      <alignment horizontal="left" wrapText="1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23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7" fillId="0" borderId="0" xfId="1" applyFont="1" applyFill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zoomScaleNormal="100" workbookViewId="0">
      <selection activeCell="B19" sqref="B19"/>
    </sheetView>
  </sheetViews>
  <sheetFormatPr defaultRowHeight="15" x14ac:dyDescent="0.25"/>
  <cols>
    <col min="1" max="1" width="33.28515625" style="2" customWidth="1"/>
    <col min="2" max="2" width="21.42578125" style="2" customWidth="1"/>
    <col min="3" max="3" width="22" style="2" customWidth="1"/>
    <col min="4" max="4" width="36.140625" style="2" customWidth="1"/>
    <col min="5" max="5" width="22.28515625" style="2" customWidth="1"/>
    <col min="6" max="6" width="23.28515625" style="2" customWidth="1"/>
    <col min="7" max="7" width="13.140625" style="1" customWidth="1"/>
    <col min="8" max="8" width="14.140625" style="1" customWidth="1"/>
    <col min="9" max="9" width="11.85546875" style="2" bestFit="1" customWidth="1"/>
    <col min="10" max="256" width="9.140625" style="2"/>
    <col min="257" max="257" width="33.28515625" style="2" customWidth="1"/>
    <col min="258" max="258" width="21.42578125" style="2" customWidth="1"/>
    <col min="259" max="259" width="22" style="2" customWidth="1"/>
    <col min="260" max="260" width="36.140625" style="2" customWidth="1"/>
    <col min="261" max="261" width="22.28515625" style="2" customWidth="1"/>
    <col min="262" max="262" width="23.28515625" style="2" customWidth="1"/>
    <col min="263" max="263" width="13.140625" style="2" customWidth="1"/>
    <col min="264" max="264" width="14.140625" style="2" customWidth="1"/>
    <col min="265" max="265" width="11.85546875" style="2" bestFit="1" customWidth="1"/>
    <col min="266" max="512" width="9.140625" style="2"/>
    <col min="513" max="513" width="33.28515625" style="2" customWidth="1"/>
    <col min="514" max="514" width="21.42578125" style="2" customWidth="1"/>
    <col min="515" max="515" width="22" style="2" customWidth="1"/>
    <col min="516" max="516" width="36.140625" style="2" customWidth="1"/>
    <col min="517" max="517" width="22.28515625" style="2" customWidth="1"/>
    <col min="518" max="518" width="23.28515625" style="2" customWidth="1"/>
    <col min="519" max="519" width="13.140625" style="2" customWidth="1"/>
    <col min="520" max="520" width="14.140625" style="2" customWidth="1"/>
    <col min="521" max="521" width="11.85546875" style="2" bestFit="1" customWidth="1"/>
    <col min="522" max="768" width="9.140625" style="2"/>
    <col min="769" max="769" width="33.28515625" style="2" customWidth="1"/>
    <col min="770" max="770" width="21.42578125" style="2" customWidth="1"/>
    <col min="771" max="771" width="22" style="2" customWidth="1"/>
    <col min="772" max="772" width="36.140625" style="2" customWidth="1"/>
    <col min="773" max="773" width="22.28515625" style="2" customWidth="1"/>
    <col min="774" max="774" width="23.28515625" style="2" customWidth="1"/>
    <col min="775" max="775" width="13.140625" style="2" customWidth="1"/>
    <col min="776" max="776" width="14.140625" style="2" customWidth="1"/>
    <col min="777" max="777" width="11.85546875" style="2" bestFit="1" customWidth="1"/>
    <col min="778" max="1024" width="9.140625" style="2"/>
    <col min="1025" max="1025" width="33.28515625" style="2" customWidth="1"/>
    <col min="1026" max="1026" width="21.42578125" style="2" customWidth="1"/>
    <col min="1027" max="1027" width="22" style="2" customWidth="1"/>
    <col min="1028" max="1028" width="36.140625" style="2" customWidth="1"/>
    <col min="1029" max="1029" width="22.28515625" style="2" customWidth="1"/>
    <col min="1030" max="1030" width="23.28515625" style="2" customWidth="1"/>
    <col min="1031" max="1031" width="13.140625" style="2" customWidth="1"/>
    <col min="1032" max="1032" width="14.140625" style="2" customWidth="1"/>
    <col min="1033" max="1033" width="11.85546875" style="2" bestFit="1" customWidth="1"/>
    <col min="1034" max="1280" width="9.140625" style="2"/>
    <col min="1281" max="1281" width="33.28515625" style="2" customWidth="1"/>
    <col min="1282" max="1282" width="21.42578125" style="2" customWidth="1"/>
    <col min="1283" max="1283" width="22" style="2" customWidth="1"/>
    <col min="1284" max="1284" width="36.140625" style="2" customWidth="1"/>
    <col min="1285" max="1285" width="22.28515625" style="2" customWidth="1"/>
    <col min="1286" max="1286" width="23.28515625" style="2" customWidth="1"/>
    <col min="1287" max="1287" width="13.140625" style="2" customWidth="1"/>
    <col min="1288" max="1288" width="14.140625" style="2" customWidth="1"/>
    <col min="1289" max="1289" width="11.85546875" style="2" bestFit="1" customWidth="1"/>
    <col min="1290" max="1536" width="9.140625" style="2"/>
    <col min="1537" max="1537" width="33.28515625" style="2" customWidth="1"/>
    <col min="1538" max="1538" width="21.42578125" style="2" customWidth="1"/>
    <col min="1539" max="1539" width="22" style="2" customWidth="1"/>
    <col min="1540" max="1540" width="36.140625" style="2" customWidth="1"/>
    <col min="1541" max="1541" width="22.28515625" style="2" customWidth="1"/>
    <col min="1542" max="1542" width="23.28515625" style="2" customWidth="1"/>
    <col min="1543" max="1543" width="13.140625" style="2" customWidth="1"/>
    <col min="1544" max="1544" width="14.140625" style="2" customWidth="1"/>
    <col min="1545" max="1545" width="11.85546875" style="2" bestFit="1" customWidth="1"/>
    <col min="1546" max="1792" width="9.140625" style="2"/>
    <col min="1793" max="1793" width="33.28515625" style="2" customWidth="1"/>
    <col min="1794" max="1794" width="21.42578125" style="2" customWidth="1"/>
    <col min="1795" max="1795" width="22" style="2" customWidth="1"/>
    <col min="1796" max="1796" width="36.140625" style="2" customWidth="1"/>
    <col min="1797" max="1797" width="22.28515625" style="2" customWidth="1"/>
    <col min="1798" max="1798" width="23.28515625" style="2" customWidth="1"/>
    <col min="1799" max="1799" width="13.140625" style="2" customWidth="1"/>
    <col min="1800" max="1800" width="14.140625" style="2" customWidth="1"/>
    <col min="1801" max="1801" width="11.85546875" style="2" bestFit="1" customWidth="1"/>
    <col min="1802" max="2048" width="9.140625" style="2"/>
    <col min="2049" max="2049" width="33.28515625" style="2" customWidth="1"/>
    <col min="2050" max="2050" width="21.42578125" style="2" customWidth="1"/>
    <col min="2051" max="2051" width="22" style="2" customWidth="1"/>
    <col min="2052" max="2052" width="36.140625" style="2" customWidth="1"/>
    <col min="2053" max="2053" width="22.28515625" style="2" customWidth="1"/>
    <col min="2054" max="2054" width="23.28515625" style="2" customWidth="1"/>
    <col min="2055" max="2055" width="13.140625" style="2" customWidth="1"/>
    <col min="2056" max="2056" width="14.140625" style="2" customWidth="1"/>
    <col min="2057" max="2057" width="11.85546875" style="2" bestFit="1" customWidth="1"/>
    <col min="2058" max="2304" width="9.140625" style="2"/>
    <col min="2305" max="2305" width="33.28515625" style="2" customWidth="1"/>
    <col min="2306" max="2306" width="21.42578125" style="2" customWidth="1"/>
    <col min="2307" max="2307" width="22" style="2" customWidth="1"/>
    <col min="2308" max="2308" width="36.140625" style="2" customWidth="1"/>
    <col min="2309" max="2309" width="22.28515625" style="2" customWidth="1"/>
    <col min="2310" max="2310" width="23.28515625" style="2" customWidth="1"/>
    <col min="2311" max="2311" width="13.140625" style="2" customWidth="1"/>
    <col min="2312" max="2312" width="14.140625" style="2" customWidth="1"/>
    <col min="2313" max="2313" width="11.85546875" style="2" bestFit="1" customWidth="1"/>
    <col min="2314" max="2560" width="9.140625" style="2"/>
    <col min="2561" max="2561" width="33.28515625" style="2" customWidth="1"/>
    <col min="2562" max="2562" width="21.42578125" style="2" customWidth="1"/>
    <col min="2563" max="2563" width="22" style="2" customWidth="1"/>
    <col min="2564" max="2564" width="36.140625" style="2" customWidth="1"/>
    <col min="2565" max="2565" width="22.28515625" style="2" customWidth="1"/>
    <col min="2566" max="2566" width="23.28515625" style="2" customWidth="1"/>
    <col min="2567" max="2567" width="13.140625" style="2" customWidth="1"/>
    <col min="2568" max="2568" width="14.140625" style="2" customWidth="1"/>
    <col min="2569" max="2569" width="11.85546875" style="2" bestFit="1" customWidth="1"/>
    <col min="2570" max="2816" width="9.140625" style="2"/>
    <col min="2817" max="2817" width="33.28515625" style="2" customWidth="1"/>
    <col min="2818" max="2818" width="21.42578125" style="2" customWidth="1"/>
    <col min="2819" max="2819" width="22" style="2" customWidth="1"/>
    <col min="2820" max="2820" width="36.140625" style="2" customWidth="1"/>
    <col min="2821" max="2821" width="22.28515625" style="2" customWidth="1"/>
    <col min="2822" max="2822" width="23.28515625" style="2" customWidth="1"/>
    <col min="2823" max="2823" width="13.140625" style="2" customWidth="1"/>
    <col min="2824" max="2824" width="14.140625" style="2" customWidth="1"/>
    <col min="2825" max="2825" width="11.85546875" style="2" bestFit="1" customWidth="1"/>
    <col min="2826" max="3072" width="9.140625" style="2"/>
    <col min="3073" max="3073" width="33.28515625" style="2" customWidth="1"/>
    <col min="3074" max="3074" width="21.42578125" style="2" customWidth="1"/>
    <col min="3075" max="3075" width="22" style="2" customWidth="1"/>
    <col min="3076" max="3076" width="36.140625" style="2" customWidth="1"/>
    <col min="3077" max="3077" width="22.28515625" style="2" customWidth="1"/>
    <col min="3078" max="3078" width="23.28515625" style="2" customWidth="1"/>
    <col min="3079" max="3079" width="13.140625" style="2" customWidth="1"/>
    <col min="3080" max="3080" width="14.140625" style="2" customWidth="1"/>
    <col min="3081" max="3081" width="11.85546875" style="2" bestFit="1" customWidth="1"/>
    <col min="3082" max="3328" width="9.140625" style="2"/>
    <col min="3329" max="3329" width="33.28515625" style="2" customWidth="1"/>
    <col min="3330" max="3330" width="21.42578125" style="2" customWidth="1"/>
    <col min="3331" max="3331" width="22" style="2" customWidth="1"/>
    <col min="3332" max="3332" width="36.140625" style="2" customWidth="1"/>
    <col min="3333" max="3333" width="22.28515625" style="2" customWidth="1"/>
    <col min="3334" max="3334" width="23.28515625" style="2" customWidth="1"/>
    <col min="3335" max="3335" width="13.140625" style="2" customWidth="1"/>
    <col min="3336" max="3336" width="14.140625" style="2" customWidth="1"/>
    <col min="3337" max="3337" width="11.85546875" style="2" bestFit="1" customWidth="1"/>
    <col min="3338" max="3584" width="9.140625" style="2"/>
    <col min="3585" max="3585" width="33.28515625" style="2" customWidth="1"/>
    <col min="3586" max="3586" width="21.42578125" style="2" customWidth="1"/>
    <col min="3587" max="3587" width="22" style="2" customWidth="1"/>
    <col min="3588" max="3588" width="36.140625" style="2" customWidth="1"/>
    <col min="3589" max="3589" width="22.28515625" style="2" customWidth="1"/>
    <col min="3590" max="3590" width="23.28515625" style="2" customWidth="1"/>
    <col min="3591" max="3591" width="13.140625" style="2" customWidth="1"/>
    <col min="3592" max="3592" width="14.140625" style="2" customWidth="1"/>
    <col min="3593" max="3593" width="11.85546875" style="2" bestFit="1" customWidth="1"/>
    <col min="3594" max="3840" width="9.140625" style="2"/>
    <col min="3841" max="3841" width="33.28515625" style="2" customWidth="1"/>
    <col min="3842" max="3842" width="21.42578125" style="2" customWidth="1"/>
    <col min="3843" max="3843" width="22" style="2" customWidth="1"/>
    <col min="3844" max="3844" width="36.140625" style="2" customWidth="1"/>
    <col min="3845" max="3845" width="22.28515625" style="2" customWidth="1"/>
    <col min="3846" max="3846" width="23.28515625" style="2" customWidth="1"/>
    <col min="3847" max="3847" width="13.140625" style="2" customWidth="1"/>
    <col min="3848" max="3848" width="14.140625" style="2" customWidth="1"/>
    <col min="3849" max="3849" width="11.85546875" style="2" bestFit="1" customWidth="1"/>
    <col min="3850" max="4096" width="9.140625" style="2"/>
    <col min="4097" max="4097" width="33.28515625" style="2" customWidth="1"/>
    <col min="4098" max="4098" width="21.42578125" style="2" customWidth="1"/>
    <col min="4099" max="4099" width="22" style="2" customWidth="1"/>
    <col min="4100" max="4100" width="36.140625" style="2" customWidth="1"/>
    <col min="4101" max="4101" width="22.28515625" style="2" customWidth="1"/>
    <col min="4102" max="4102" width="23.28515625" style="2" customWidth="1"/>
    <col min="4103" max="4103" width="13.140625" style="2" customWidth="1"/>
    <col min="4104" max="4104" width="14.140625" style="2" customWidth="1"/>
    <col min="4105" max="4105" width="11.85546875" style="2" bestFit="1" customWidth="1"/>
    <col min="4106" max="4352" width="9.140625" style="2"/>
    <col min="4353" max="4353" width="33.28515625" style="2" customWidth="1"/>
    <col min="4354" max="4354" width="21.42578125" style="2" customWidth="1"/>
    <col min="4355" max="4355" width="22" style="2" customWidth="1"/>
    <col min="4356" max="4356" width="36.140625" style="2" customWidth="1"/>
    <col min="4357" max="4357" width="22.28515625" style="2" customWidth="1"/>
    <col min="4358" max="4358" width="23.28515625" style="2" customWidth="1"/>
    <col min="4359" max="4359" width="13.140625" style="2" customWidth="1"/>
    <col min="4360" max="4360" width="14.140625" style="2" customWidth="1"/>
    <col min="4361" max="4361" width="11.85546875" style="2" bestFit="1" customWidth="1"/>
    <col min="4362" max="4608" width="9.140625" style="2"/>
    <col min="4609" max="4609" width="33.28515625" style="2" customWidth="1"/>
    <col min="4610" max="4610" width="21.42578125" style="2" customWidth="1"/>
    <col min="4611" max="4611" width="22" style="2" customWidth="1"/>
    <col min="4612" max="4612" width="36.140625" style="2" customWidth="1"/>
    <col min="4613" max="4613" width="22.28515625" style="2" customWidth="1"/>
    <col min="4614" max="4614" width="23.28515625" style="2" customWidth="1"/>
    <col min="4615" max="4615" width="13.140625" style="2" customWidth="1"/>
    <col min="4616" max="4616" width="14.140625" style="2" customWidth="1"/>
    <col min="4617" max="4617" width="11.85546875" style="2" bestFit="1" customWidth="1"/>
    <col min="4618" max="4864" width="9.140625" style="2"/>
    <col min="4865" max="4865" width="33.28515625" style="2" customWidth="1"/>
    <col min="4866" max="4866" width="21.42578125" style="2" customWidth="1"/>
    <col min="4867" max="4867" width="22" style="2" customWidth="1"/>
    <col min="4868" max="4868" width="36.140625" style="2" customWidth="1"/>
    <col min="4869" max="4869" width="22.28515625" style="2" customWidth="1"/>
    <col min="4870" max="4870" width="23.28515625" style="2" customWidth="1"/>
    <col min="4871" max="4871" width="13.140625" style="2" customWidth="1"/>
    <col min="4872" max="4872" width="14.140625" style="2" customWidth="1"/>
    <col min="4873" max="4873" width="11.85546875" style="2" bestFit="1" customWidth="1"/>
    <col min="4874" max="5120" width="9.140625" style="2"/>
    <col min="5121" max="5121" width="33.28515625" style="2" customWidth="1"/>
    <col min="5122" max="5122" width="21.42578125" style="2" customWidth="1"/>
    <col min="5123" max="5123" width="22" style="2" customWidth="1"/>
    <col min="5124" max="5124" width="36.140625" style="2" customWidth="1"/>
    <col min="5125" max="5125" width="22.28515625" style="2" customWidth="1"/>
    <col min="5126" max="5126" width="23.28515625" style="2" customWidth="1"/>
    <col min="5127" max="5127" width="13.140625" style="2" customWidth="1"/>
    <col min="5128" max="5128" width="14.140625" style="2" customWidth="1"/>
    <col min="5129" max="5129" width="11.85546875" style="2" bestFit="1" customWidth="1"/>
    <col min="5130" max="5376" width="9.140625" style="2"/>
    <col min="5377" max="5377" width="33.28515625" style="2" customWidth="1"/>
    <col min="5378" max="5378" width="21.42578125" style="2" customWidth="1"/>
    <col min="5379" max="5379" width="22" style="2" customWidth="1"/>
    <col min="5380" max="5380" width="36.140625" style="2" customWidth="1"/>
    <col min="5381" max="5381" width="22.28515625" style="2" customWidth="1"/>
    <col min="5382" max="5382" width="23.28515625" style="2" customWidth="1"/>
    <col min="5383" max="5383" width="13.140625" style="2" customWidth="1"/>
    <col min="5384" max="5384" width="14.140625" style="2" customWidth="1"/>
    <col min="5385" max="5385" width="11.85546875" style="2" bestFit="1" customWidth="1"/>
    <col min="5386" max="5632" width="9.140625" style="2"/>
    <col min="5633" max="5633" width="33.28515625" style="2" customWidth="1"/>
    <col min="5634" max="5634" width="21.42578125" style="2" customWidth="1"/>
    <col min="5635" max="5635" width="22" style="2" customWidth="1"/>
    <col min="5636" max="5636" width="36.140625" style="2" customWidth="1"/>
    <col min="5637" max="5637" width="22.28515625" style="2" customWidth="1"/>
    <col min="5638" max="5638" width="23.28515625" style="2" customWidth="1"/>
    <col min="5639" max="5639" width="13.140625" style="2" customWidth="1"/>
    <col min="5640" max="5640" width="14.140625" style="2" customWidth="1"/>
    <col min="5641" max="5641" width="11.85546875" style="2" bestFit="1" customWidth="1"/>
    <col min="5642" max="5888" width="9.140625" style="2"/>
    <col min="5889" max="5889" width="33.28515625" style="2" customWidth="1"/>
    <col min="5890" max="5890" width="21.42578125" style="2" customWidth="1"/>
    <col min="5891" max="5891" width="22" style="2" customWidth="1"/>
    <col min="5892" max="5892" width="36.140625" style="2" customWidth="1"/>
    <col min="5893" max="5893" width="22.28515625" style="2" customWidth="1"/>
    <col min="5894" max="5894" width="23.28515625" style="2" customWidth="1"/>
    <col min="5895" max="5895" width="13.140625" style="2" customWidth="1"/>
    <col min="5896" max="5896" width="14.140625" style="2" customWidth="1"/>
    <col min="5897" max="5897" width="11.85546875" style="2" bestFit="1" customWidth="1"/>
    <col min="5898" max="6144" width="9.140625" style="2"/>
    <col min="6145" max="6145" width="33.28515625" style="2" customWidth="1"/>
    <col min="6146" max="6146" width="21.42578125" style="2" customWidth="1"/>
    <col min="6147" max="6147" width="22" style="2" customWidth="1"/>
    <col min="6148" max="6148" width="36.140625" style="2" customWidth="1"/>
    <col min="6149" max="6149" width="22.28515625" style="2" customWidth="1"/>
    <col min="6150" max="6150" width="23.28515625" style="2" customWidth="1"/>
    <col min="6151" max="6151" width="13.140625" style="2" customWidth="1"/>
    <col min="6152" max="6152" width="14.140625" style="2" customWidth="1"/>
    <col min="6153" max="6153" width="11.85546875" style="2" bestFit="1" customWidth="1"/>
    <col min="6154" max="6400" width="9.140625" style="2"/>
    <col min="6401" max="6401" width="33.28515625" style="2" customWidth="1"/>
    <col min="6402" max="6402" width="21.42578125" style="2" customWidth="1"/>
    <col min="6403" max="6403" width="22" style="2" customWidth="1"/>
    <col min="6404" max="6404" width="36.140625" style="2" customWidth="1"/>
    <col min="6405" max="6405" width="22.28515625" style="2" customWidth="1"/>
    <col min="6406" max="6406" width="23.28515625" style="2" customWidth="1"/>
    <col min="6407" max="6407" width="13.140625" style="2" customWidth="1"/>
    <col min="6408" max="6408" width="14.140625" style="2" customWidth="1"/>
    <col min="6409" max="6409" width="11.85546875" style="2" bestFit="1" customWidth="1"/>
    <col min="6410" max="6656" width="9.140625" style="2"/>
    <col min="6657" max="6657" width="33.28515625" style="2" customWidth="1"/>
    <col min="6658" max="6658" width="21.42578125" style="2" customWidth="1"/>
    <col min="6659" max="6659" width="22" style="2" customWidth="1"/>
    <col min="6660" max="6660" width="36.140625" style="2" customWidth="1"/>
    <col min="6661" max="6661" width="22.28515625" style="2" customWidth="1"/>
    <col min="6662" max="6662" width="23.28515625" style="2" customWidth="1"/>
    <col min="6663" max="6663" width="13.140625" style="2" customWidth="1"/>
    <col min="6664" max="6664" width="14.140625" style="2" customWidth="1"/>
    <col min="6665" max="6665" width="11.85546875" style="2" bestFit="1" customWidth="1"/>
    <col min="6666" max="6912" width="9.140625" style="2"/>
    <col min="6913" max="6913" width="33.28515625" style="2" customWidth="1"/>
    <col min="6914" max="6914" width="21.42578125" style="2" customWidth="1"/>
    <col min="6915" max="6915" width="22" style="2" customWidth="1"/>
    <col min="6916" max="6916" width="36.140625" style="2" customWidth="1"/>
    <col min="6917" max="6917" width="22.28515625" style="2" customWidth="1"/>
    <col min="6918" max="6918" width="23.28515625" style="2" customWidth="1"/>
    <col min="6919" max="6919" width="13.140625" style="2" customWidth="1"/>
    <col min="6920" max="6920" width="14.140625" style="2" customWidth="1"/>
    <col min="6921" max="6921" width="11.85546875" style="2" bestFit="1" customWidth="1"/>
    <col min="6922" max="7168" width="9.140625" style="2"/>
    <col min="7169" max="7169" width="33.28515625" style="2" customWidth="1"/>
    <col min="7170" max="7170" width="21.42578125" style="2" customWidth="1"/>
    <col min="7171" max="7171" width="22" style="2" customWidth="1"/>
    <col min="7172" max="7172" width="36.140625" style="2" customWidth="1"/>
    <col min="7173" max="7173" width="22.28515625" style="2" customWidth="1"/>
    <col min="7174" max="7174" width="23.28515625" style="2" customWidth="1"/>
    <col min="7175" max="7175" width="13.140625" style="2" customWidth="1"/>
    <col min="7176" max="7176" width="14.140625" style="2" customWidth="1"/>
    <col min="7177" max="7177" width="11.85546875" style="2" bestFit="1" customWidth="1"/>
    <col min="7178" max="7424" width="9.140625" style="2"/>
    <col min="7425" max="7425" width="33.28515625" style="2" customWidth="1"/>
    <col min="7426" max="7426" width="21.42578125" style="2" customWidth="1"/>
    <col min="7427" max="7427" width="22" style="2" customWidth="1"/>
    <col min="7428" max="7428" width="36.140625" style="2" customWidth="1"/>
    <col min="7429" max="7429" width="22.28515625" style="2" customWidth="1"/>
    <col min="7430" max="7430" width="23.28515625" style="2" customWidth="1"/>
    <col min="7431" max="7431" width="13.140625" style="2" customWidth="1"/>
    <col min="7432" max="7432" width="14.140625" style="2" customWidth="1"/>
    <col min="7433" max="7433" width="11.85546875" style="2" bestFit="1" customWidth="1"/>
    <col min="7434" max="7680" width="9.140625" style="2"/>
    <col min="7681" max="7681" width="33.28515625" style="2" customWidth="1"/>
    <col min="7682" max="7682" width="21.42578125" style="2" customWidth="1"/>
    <col min="7683" max="7683" width="22" style="2" customWidth="1"/>
    <col min="7684" max="7684" width="36.140625" style="2" customWidth="1"/>
    <col min="7685" max="7685" width="22.28515625" style="2" customWidth="1"/>
    <col min="7686" max="7686" width="23.28515625" style="2" customWidth="1"/>
    <col min="7687" max="7687" width="13.140625" style="2" customWidth="1"/>
    <col min="7688" max="7688" width="14.140625" style="2" customWidth="1"/>
    <col min="7689" max="7689" width="11.85546875" style="2" bestFit="1" customWidth="1"/>
    <col min="7690" max="7936" width="9.140625" style="2"/>
    <col min="7937" max="7937" width="33.28515625" style="2" customWidth="1"/>
    <col min="7938" max="7938" width="21.42578125" style="2" customWidth="1"/>
    <col min="7939" max="7939" width="22" style="2" customWidth="1"/>
    <col min="7940" max="7940" width="36.140625" style="2" customWidth="1"/>
    <col min="7941" max="7941" width="22.28515625" style="2" customWidth="1"/>
    <col min="7942" max="7942" width="23.28515625" style="2" customWidth="1"/>
    <col min="7943" max="7943" width="13.140625" style="2" customWidth="1"/>
    <col min="7944" max="7944" width="14.140625" style="2" customWidth="1"/>
    <col min="7945" max="7945" width="11.85546875" style="2" bestFit="1" customWidth="1"/>
    <col min="7946" max="8192" width="9.140625" style="2"/>
    <col min="8193" max="8193" width="33.28515625" style="2" customWidth="1"/>
    <col min="8194" max="8194" width="21.42578125" style="2" customWidth="1"/>
    <col min="8195" max="8195" width="22" style="2" customWidth="1"/>
    <col min="8196" max="8196" width="36.140625" style="2" customWidth="1"/>
    <col min="8197" max="8197" width="22.28515625" style="2" customWidth="1"/>
    <col min="8198" max="8198" width="23.28515625" style="2" customWidth="1"/>
    <col min="8199" max="8199" width="13.140625" style="2" customWidth="1"/>
    <col min="8200" max="8200" width="14.140625" style="2" customWidth="1"/>
    <col min="8201" max="8201" width="11.85546875" style="2" bestFit="1" customWidth="1"/>
    <col min="8202" max="8448" width="9.140625" style="2"/>
    <col min="8449" max="8449" width="33.28515625" style="2" customWidth="1"/>
    <col min="8450" max="8450" width="21.42578125" style="2" customWidth="1"/>
    <col min="8451" max="8451" width="22" style="2" customWidth="1"/>
    <col min="8452" max="8452" width="36.140625" style="2" customWidth="1"/>
    <col min="8453" max="8453" width="22.28515625" style="2" customWidth="1"/>
    <col min="8454" max="8454" width="23.28515625" style="2" customWidth="1"/>
    <col min="8455" max="8455" width="13.140625" style="2" customWidth="1"/>
    <col min="8456" max="8456" width="14.140625" style="2" customWidth="1"/>
    <col min="8457" max="8457" width="11.85546875" style="2" bestFit="1" customWidth="1"/>
    <col min="8458" max="8704" width="9.140625" style="2"/>
    <col min="8705" max="8705" width="33.28515625" style="2" customWidth="1"/>
    <col min="8706" max="8706" width="21.42578125" style="2" customWidth="1"/>
    <col min="8707" max="8707" width="22" style="2" customWidth="1"/>
    <col min="8708" max="8708" width="36.140625" style="2" customWidth="1"/>
    <col min="8709" max="8709" width="22.28515625" style="2" customWidth="1"/>
    <col min="8710" max="8710" width="23.28515625" style="2" customWidth="1"/>
    <col min="8711" max="8711" width="13.140625" style="2" customWidth="1"/>
    <col min="8712" max="8712" width="14.140625" style="2" customWidth="1"/>
    <col min="8713" max="8713" width="11.85546875" style="2" bestFit="1" customWidth="1"/>
    <col min="8714" max="8960" width="9.140625" style="2"/>
    <col min="8961" max="8961" width="33.28515625" style="2" customWidth="1"/>
    <col min="8962" max="8962" width="21.42578125" style="2" customWidth="1"/>
    <col min="8963" max="8963" width="22" style="2" customWidth="1"/>
    <col min="8964" max="8964" width="36.140625" style="2" customWidth="1"/>
    <col min="8965" max="8965" width="22.28515625" style="2" customWidth="1"/>
    <col min="8966" max="8966" width="23.28515625" style="2" customWidth="1"/>
    <col min="8967" max="8967" width="13.140625" style="2" customWidth="1"/>
    <col min="8968" max="8968" width="14.140625" style="2" customWidth="1"/>
    <col min="8969" max="8969" width="11.85546875" style="2" bestFit="1" customWidth="1"/>
    <col min="8970" max="9216" width="9.140625" style="2"/>
    <col min="9217" max="9217" width="33.28515625" style="2" customWidth="1"/>
    <col min="9218" max="9218" width="21.42578125" style="2" customWidth="1"/>
    <col min="9219" max="9219" width="22" style="2" customWidth="1"/>
    <col min="9220" max="9220" width="36.140625" style="2" customWidth="1"/>
    <col min="9221" max="9221" width="22.28515625" style="2" customWidth="1"/>
    <col min="9222" max="9222" width="23.28515625" style="2" customWidth="1"/>
    <col min="9223" max="9223" width="13.140625" style="2" customWidth="1"/>
    <col min="9224" max="9224" width="14.140625" style="2" customWidth="1"/>
    <col min="9225" max="9225" width="11.85546875" style="2" bestFit="1" customWidth="1"/>
    <col min="9226" max="9472" width="9.140625" style="2"/>
    <col min="9473" max="9473" width="33.28515625" style="2" customWidth="1"/>
    <col min="9474" max="9474" width="21.42578125" style="2" customWidth="1"/>
    <col min="9475" max="9475" width="22" style="2" customWidth="1"/>
    <col min="9476" max="9476" width="36.140625" style="2" customWidth="1"/>
    <col min="9477" max="9477" width="22.28515625" style="2" customWidth="1"/>
    <col min="9478" max="9478" width="23.28515625" style="2" customWidth="1"/>
    <col min="9479" max="9479" width="13.140625" style="2" customWidth="1"/>
    <col min="9480" max="9480" width="14.140625" style="2" customWidth="1"/>
    <col min="9481" max="9481" width="11.85546875" style="2" bestFit="1" customWidth="1"/>
    <col min="9482" max="9728" width="9.140625" style="2"/>
    <col min="9729" max="9729" width="33.28515625" style="2" customWidth="1"/>
    <col min="9730" max="9730" width="21.42578125" style="2" customWidth="1"/>
    <col min="9731" max="9731" width="22" style="2" customWidth="1"/>
    <col min="9732" max="9732" width="36.140625" style="2" customWidth="1"/>
    <col min="9733" max="9733" width="22.28515625" style="2" customWidth="1"/>
    <col min="9734" max="9734" width="23.28515625" style="2" customWidth="1"/>
    <col min="9735" max="9735" width="13.140625" style="2" customWidth="1"/>
    <col min="9736" max="9736" width="14.140625" style="2" customWidth="1"/>
    <col min="9737" max="9737" width="11.85546875" style="2" bestFit="1" customWidth="1"/>
    <col min="9738" max="9984" width="9.140625" style="2"/>
    <col min="9985" max="9985" width="33.28515625" style="2" customWidth="1"/>
    <col min="9986" max="9986" width="21.42578125" style="2" customWidth="1"/>
    <col min="9987" max="9987" width="22" style="2" customWidth="1"/>
    <col min="9988" max="9988" width="36.140625" style="2" customWidth="1"/>
    <col min="9989" max="9989" width="22.28515625" style="2" customWidth="1"/>
    <col min="9990" max="9990" width="23.28515625" style="2" customWidth="1"/>
    <col min="9991" max="9991" width="13.140625" style="2" customWidth="1"/>
    <col min="9992" max="9992" width="14.140625" style="2" customWidth="1"/>
    <col min="9993" max="9993" width="11.85546875" style="2" bestFit="1" customWidth="1"/>
    <col min="9994" max="10240" width="9.140625" style="2"/>
    <col min="10241" max="10241" width="33.28515625" style="2" customWidth="1"/>
    <col min="10242" max="10242" width="21.42578125" style="2" customWidth="1"/>
    <col min="10243" max="10243" width="22" style="2" customWidth="1"/>
    <col min="10244" max="10244" width="36.140625" style="2" customWidth="1"/>
    <col min="10245" max="10245" width="22.28515625" style="2" customWidth="1"/>
    <col min="10246" max="10246" width="23.28515625" style="2" customWidth="1"/>
    <col min="10247" max="10247" width="13.140625" style="2" customWidth="1"/>
    <col min="10248" max="10248" width="14.140625" style="2" customWidth="1"/>
    <col min="10249" max="10249" width="11.85546875" style="2" bestFit="1" customWidth="1"/>
    <col min="10250" max="10496" width="9.140625" style="2"/>
    <col min="10497" max="10497" width="33.28515625" style="2" customWidth="1"/>
    <col min="10498" max="10498" width="21.42578125" style="2" customWidth="1"/>
    <col min="10499" max="10499" width="22" style="2" customWidth="1"/>
    <col min="10500" max="10500" width="36.140625" style="2" customWidth="1"/>
    <col min="10501" max="10501" width="22.28515625" style="2" customWidth="1"/>
    <col min="10502" max="10502" width="23.28515625" style="2" customWidth="1"/>
    <col min="10503" max="10503" width="13.140625" style="2" customWidth="1"/>
    <col min="10504" max="10504" width="14.140625" style="2" customWidth="1"/>
    <col min="10505" max="10505" width="11.85546875" style="2" bestFit="1" customWidth="1"/>
    <col min="10506" max="10752" width="9.140625" style="2"/>
    <col min="10753" max="10753" width="33.28515625" style="2" customWidth="1"/>
    <col min="10754" max="10754" width="21.42578125" style="2" customWidth="1"/>
    <col min="10755" max="10755" width="22" style="2" customWidth="1"/>
    <col min="10756" max="10756" width="36.140625" style="2" customWidth="1"/>
    <col min="10757" max="10757" width="22.28515625" style="2" customWidth="1"/>
    <col min="10758" max="10758" width="23.28515625" style="2" customWidth="1"/>
    <col min="10759" max="10759" width="13.140625" style="2" customWidth="1"/>
    <col min="10760" max="10760" width="14.140625" style="2" customWidth="1"/>
    <col min="10761" max="10761" width="11.85546875" style="2" bestFit="1" customWidth="1"/>
    <col min="10762" max="11008" width="9.140625" style="2"/>
    <col min="11009" max="11009" width="33.28515625" style="2" customWidth="1"/>
    <col min="11010" max="11010" width="21.42578125" style="2" customWidth="1"/>
    <col min="11011" max="11011" width="22" style="2" customWidth="1"/>
    <col min="11012" max="11012" width="36.140625" style="2" customWidth="1"/>
    <col min="11013" max="11013" width="22.28515625" style="2" customWidth="1"/>
    <col min="11014" max="11014" width="23.28515625" style="2" customWidth="1"/>
    <col min="11015" max="11015" width="13.140625" style="2" customWidth="1"/>
    <col min="11016" max="11016" width="14.140625" style="2" customWidth="1"/>
    <col min="11017" max="11017" width="11.85546875" style="2" bestFit="1" customWidth="1"/>
    <col min="11018" max="11264" width="9.140625" style="2"/>
    <col min="11265" max="11265" width="33.28515625" style="2" customWidth="1"/>
    <col min="11266" max="11266" width="21.42578125" style="2" customWidth="1"/>
    <col min="11267" max="11267" width="22" style="2" customWidth="1"/>
    <col min="11268" max="11268" width="36.140625" style="2" customWidth="1"/>
    <col min="11269" max="11269" width="22.28515625" style="2" customWidth="1"/>
    <col min="11270" max="11270" width="23.28515625" style="2" customWidth="1"/>
    <col min="11271" max="11271" width="13.140625" style="2" customWidth="1"/>
    <col min="11272" max="11272" width="14.140625" style="2" customWidth="1"/>
    <col min="11273" max="11273" width="11.85546875" style="2" bestFit="1" customWidth="1"/>
    <col min="11274" max="11520" width="9.140625" style="2"/>
    <col min="11521" max="11521" width="33.28515625" style="2" customWidth="1"/>
    <col min="11522" max="11522" width="21.42578125" style="2" customWidth="1"/>
    <col min="11523" max="11523" width="22" style="2" customWidth="1"/>
    <col min="11524" max="11524" width="36.140625" style="2" customWidth="1"/>
    <col min="11525" max="11525" width="22.28515625" style="2" customWidth="1"/>
    <col min="11526" max="11526" width="23.28515625" style="2" customWidth="1"/>
    <col min="11527" max="11527" width="13.140625" style="2" customWidth="1"/>
    <col min="11528" max="11528" width="14.140625" style="2" customWidth="1"/>
    <col min="11529" max="11529" width="11.85546875" style="2" bestFit="1" customWidth="1"/>
    <col min="11530" max="11776" width="9.140625" style="2"/>
    <col min="11777" max="11777" width="33.28515625" style="2" customWidth="1"/>
    <col min="11778" max="11778" width="21.42578125" style="2" customWidth="1"/>
    <col min="11779" max="11779" width="22" style="2" customWidth="1"/>
    <col min="11780" max="11780" width="36.140625" style="2" customWidth="1"/>
    <col min="11781" max="11781" width="22.28515625" style="2" customWidth="1"/>
    <col min="11782" max="11782" width="23.28515625" style="2" customWidth="1"/>
    <col min="11783" max="11783" width="13.140625" style="2" customWidth="1"/>
    <col min="11784" max="11784" width="14.140625" style="2" customWidth="1"/>
    <col min="11785" max="11785" width="11.85546875" style="2" bestFit="1" customWidth="1"/>
    <col min="11786" max="12032" width="9.140625" style="2"/>
    <col min="12033" max="12033" width="33.28515625" style="2" customWidth="1"/>
    <col min="12034" max="12034" width="21.42578125" style="2" customWidth="1"/>
    <col min="12035" max="12035" width="22" style="2" customWidth="1"/>
    <col min="12036" max="12036" width="36.140625" style="2" customWidth="1"/>
    <col min="12037" max="12037" width="22.28515625" style="2" customWidth="1"/>
    <col min="12038" max="12038" width="23.28515625" style="2" customWidth="1"/>
    <col min="12039" max="12039" width="13.140625" style="2" customWidth="1"/>
    <col min="12040" max="12040" width="14.140625" style="2" customWidth="1"/>
    <col min="12041" max="12041" width="11.85546875" style="2" bestFit="1" customWidth="1"/>
    <col min="12042" max="12288" width="9.140625" style="2"/>
    <col min="12289" max="12289" width="33.28515625" style="2" customWidth="1"/>
    <col min="12290" max="12290" width="21.42578125" style="2" customWidth="1"/>
    <col min="12291" max="12291" width="22" style="2" customWidth="1"/>
    <col min="12292" max="12292" width="36.140625" style="2" customWidth="1"/>
    <col min="12293" max="12293" width="22.28515625" style="2" customWidth="1"/>
    <col min="12294" max="12294" width="23.28515625" style="2" customWidth="1"/>
    <col min="12295" max="12295" width="13.140625" style="2" customWidth="1"/>
    <col min="12296" max="12296" width="14.140625" style="2" customWidth="1"/>
    <col min="12297" max="12297" width="11.85546875" style="2" bestFit="1" customWidth="1"/>
    <col min="12298" max="12544" width="9.140625" style="2"/>
    <col min="12545" max="12545" width="33.28515625" style="2" customWidth="1"/>
    <col min="12546" max="12546" width="21.42578125" style="2" customWidth="1"/>
    <col min="12547" max="12547" width="22" style="2" customWidth="1"/>
    <col min="12548" max="12548" width="36.140625" style="2" customWidth="1"/>
    <col min="12549" max="12549" width="22.28515625" style="2" customWidth="1"/>
    <col min="12550" max="12550" width="23.28515625" style="2" customWidth="1"/>
    <col min="12551" max="12551" width="13.140625" style="2" customWidth="1"/>
    <col min="12552" max="12552" width="14.140625" style="2" customWidth="1"/>
    <col min="12553" max="12553" width="11.85546875" style="2" bestFit="1" customWidth="1"/>
    <col min="12554" max="12800" width="9.140625" style="2"/>
    <col min="12801" max="12801" width="33.28515625" style="2" customWidth="1"/>
    <col min="12802" max="12802" width="21.42578125" style="2" customWidth="1"/>
    <col min="12803" max="12803" width="22" style="2" customWidth="1"/>
    <col min="12804" max="12804" width="36.140625" style="2" customWidth="1"/>
    <col min="12805" max="12805" width="22.28515625" style="2" customWidth="1"/>
    <col min="12806" max="12806" width="23.28515625" style="2" customWidth="1"/>
    <col min="12807" max="12807" width="13.140625" style="2" customWidth="1"/>
    <col min="12808" max="12808" width="14.140625" style="2" customWidth="1"/>
    <col min="12809" max="12809" width="11.85546875" style="2" bestFit="1" customWidth="1"/>
    <col min="12810" max="13056" width="9.140625" style="2"/>
    <col min="13057" max="13057" width="33.28515625" style="2" customWidth="1"/>
    <col min="13058" max="13058" width="21.42578125" style="2" customWidth="1"/>
    <col min="13059" max="13059" width="22" style="2" customWidth="1"/>
    <col min="13060" max="13060" width="36.140625" style="2" customWidth="1"/>
    <col min="13061" max="13061" width="22.28515625" style="2" customWidth="1"/>
    <col min="13062" max="13062" width="23.28515625" style="2" customWidth="1"/>
    <col min="13063" max="13063" width="13.140625" style="2" customWidth="1"/>
    <col min="13064" max="13064" width="14.140625" style="2" customWidth="1"/>
    <col min="13065" max="13065" width="11.85546875" style="2" bestFit="1" customWidth="1"/>
    <col min="13066" max="13312" width="9.140625" style="2"/>
    <col min="13313" max="13313" width="33.28515625" style="2" customWidth="1"/>
    <col min="13314" max="13314" width="21.42578125" style="2" customWidth="1"/>
    <col min="13315" max="13315" width="22" style="2" customWidth="1"/>
    <col min="13316" max="13316" width="36.140625" style="2" customWidth="1"/>
    <col min="13317" max="13317" width="22.28515625" style="2" customWidth="1"/>
    <col min="13318" max="13318" width="23.28515625" style="2" customWidth="1"/>
    <col min="13319" max="13319" width="13.140625" style="2" customWidth="1"/>
    <col min="13320" max="13320" width="14.140625" style="2" customWidth="1"/>
    <col min="13321" max="13321" width="11.85546875" style="2" bestFit="1" customWidth="1"/>
    <col min="13322" max="13568" width="9.140625" style="2"/>
    <col min="13569" max="13569" width="33.28515625" style="2" customWidth="1"/>
    <col min="13570" max="13570" width="21.42578125" style="2" customWidth="1"/>
    <col min="13571" max="13571" width="22" style="2" customWidth="1"/>
    <col min="13572" max="13572" width="36.140625" style="2" customWidth="1"/>
    <col min="13573" max="13573" width="22.28515625" style="2" customWidth="1"/>
    <col min="13574" max="13574" width="23.28515625" style="2" customWidth="1"/>
    <col min="13575" max="13575" width="13.140625" style="2" customWidth="1"/>
    <col min="13576" max="13576" width="14.140625" style="2" customWidth="1"/>
    <col min="13577" max="13577" width="11.85546875" style="2" bestFit="1" customWidth="1"/>
    <col min="13578" max="13824" width="9.140625" style="2"/>
    <col min="13825" max="13825" width="33.28515625" style="2" customWidth="1"/>
    <col min="13826" max="13826" width="21.42578125" style="2" customWidth="1"/>
    <col min="13827" max="13827" width="22" style="2" customWidth="1"/>
    <col min="13828" max="13828" width="36.140625" style="2" customWidth="1"/>
    <col min="13829" max="13829" width="22.28515625" style="2" customWidth="1"/>
    <col min="13830" max="13830" width="23.28515625" style="2" customWidth="1"/>
    <col min="13831" max="13831" width="13.140625" style="2" customWidth="1"/>
    <col min="13832" max="13832" width="14.140625" style="2" customWidth="1"/>
    <col min="13833" max="13833" width="11.85546875" style="2" bestFit="1" customWidth="1"/>
    <col min="13834" max="14080" width="9.140625" style="2"/>
    <col min="14081" max="14081" width="33.28515625" style="2" customWidth="1"/>
    <col min="14082" max="14082" width="21.42578125" style="2" customWidth="1"/>
    <col min="14083" max="14083" width="22" style="2" customWidth="1"/>
    <col min="14084" max="14084" width="36.140625" style="2" customWidth="1"/>
    <col min="14085" max="14085" width="22.28515625" style="2" customWidth="1"/>
    <col min="14086" max="14086" width="23.28515625" style="2" customWidth="1"/>
    <col min="14087" max="14087" width="13.140625" style="2" customWidth="1"/>
    <col min="14088" max="14088" width="14.140625" style="2" customWidth="1"/>
    <col min="14089" max="14089" width="11.85546875" style="2" bestFit="1" customWidth="1"/>
    <col min="14090" max="14336" width="9.140625" style="2"/>
    <col min="14337" max="14337" width="33.28515625" style="2" customWidth="1"/>
    <col min="14338" max="14338" width="21.42578125" style="2" customWidth="1"/>
    <col min="14339" max="14339" width="22" style="2" customWidth="1"/>
    <col min="14340" max="14340" width="36.140625" style="2" customWidth="1"/>
    <col min="14341" max="14341" width="22.28515625" style="2" customWidth="1"/>
    <col min="14342" max="14342" width="23.28515625" style="2" customWidth="1"/>
    <col min="14343" max="14343" width="13.140625" style="2" customWidth="1"/>
    <col min="14344" max="14344" width="14.140625" style="2" customWidth="1"/>
    <col min="14345" max="14345" width="11.85546875" style="2" bestFit="1" customWidth="1"/>
    <col min="14346" max="14592" width="9.140625" style="2"/>
    <col min="14593" max="14593" width="33.28515625" style="2" customWidth="1"/>
    <col min="14594" max="14594" width="21.42578125" style="2" customWidth="1"/>
    <col min="14595" max="14595" width="22" style="2" customWidth="1"/>
    <col min="14596" max="14596" width="36.140625" style="2" customWidth="1"/>
    <col min="14597" max="14597" width="22.28515625" style="2" customWidth="1"/>
    <col min="14598" max="14598" width="23.28515625" style="2" customWidth="1"/>
    <col min="14599" max="14599" width="13.140625" style="2" customWidth="1"/>
    <col min="14600" max="14600" width="14.140625" style="2" customWidth="1"/>
    <col min="14601" max="14601" width="11.85546875" style="2" bestFit="1" customWidth="1"/>
    <col min="14602" max="14848" width="9.140625" style="2"/>
    <col min="14849" max="14849" width="33.28515625" style="2" customWidth="1"/>
    <col min="14850" max="14850" width="21.42578125" style="2" customWidth="1"/>
    <col min="14851" max="14851" width="22" style="2" customWidth="1"/>
    <col min="14852" max="14852" width="36.140625" style="2" customWidth="1"/>
    <col min="14853" max="14853" width="22.28515625" style="2" customWidth="1"/>
    <col min="14854" max="14854" width="23.28515625" style="2" customWidth="1"/>
    <col min="14855" max="14855" width="13.140625" style="2" customWidth="1"/>
    <col min="14856" max="14856" width="14.140625" style="2" customWidth="1"/>
    <col min="14857" max="14857" width="11.85546875" style="2" bestFit="1" customWidth="1"/>
    <col min="14858" max="15104" width="9.140625" style="2"/>
    <col min="15105" max="15105" width="33.28515625" style="2" customWidth="1"/>
    <col min="15106" max="15106" width="21.42578125" style="2" customWidth="1"/>
    <col min="15107" max="15107" width="22" style="2" customWidth="1"/>
    <col min="15108" max="15108" width="36.140625" style="2" customWidth="1"/>
    <col min="15109" max="15109" width="22.28515625" style="2" customWidth="1"/>
    <col min="15110" max="15110" width="23.28515625" style="2" customWidth="1"/>
    <col min="15111" max="15111" width="13.140625" style="2" customWidth="1"/>
    <col min="15112" max="15112" width="14.140625" style="2" customWidth="1"/>
    <col min="15113" max="15113" width="11.85546875" style="2" bestFit="1" customWidth="1"/>
    <col min="15114" max="15360" width="9.140625" style="2"/>
    <col min="15361" max="15361" width="33.28515625" style="2" customWidth="1"/>
    <col min="15362" max="15362" width="21.42578125" style="2" customWidth="1"/>
    <col min="15363" max="15363" width="22" style="2" customWidth="1"/>
    <col min="15364" max="15364" width="36.140625" style="2" customWidth="1"/>
    <col min="15365" max="15365" width="22.28515625" style="2" customWidth="1"/>
    <col min="15366" max="15366" width="23.28515625" style="2" customWidth="1"/>
    <col min="15367" max="15367" width="13.140625" style="2" customWidth="1"/>
    <col min="15368" max="15368" width="14.140625" style="2" customWidth="1"/>
    <col min="15369" max="15369" width="11.85546875" style="2" bestFit="1" customWidth="1"/>
    <col min="15370" max="15616" width="9.140625" style="2"/>
    <col min="15617" max="15617" width="33.28515625" style="2" customWidth="1"/>
    <col min="15618" max="15618" width="21.42578125" style="2" customWidth="1"/>
    <col min="15619" max="15619" width="22" style="2" customWidth="1"/>
    <col min="15620" max="15620" width="36.140625" style="2" customWidth="1"/>
    <col min="15621" max="15621" width="22.28515625" style="2" customWidth="1"/>
    <col min="15622" max="15622" width="23.28515625" style="2" customWidth="1"/>
    <col min="15623" max="15623" width="13.140625" style="2" customWidth="1"/>
    <col min="15624" max="15624" width="14.140625" style="2" customWidth="1"/>
    <col min="15625" max="15625" width="11.85546875" style="2" bestFit="1" customWidth="1"/>
    <col min="15626" max="15872" width="9.140625" style="2"/>
    <col min="15873" max="15873" width="33.28515625" style="2" customWidth="1"/>
    <col min="15874" max="15874" width="21.42578125" style="2" customWidth="1"/>
    <col min="15875" max="15875" width="22" style="2" customWidth="1"/>
    <col min="15876" max="15876" width="36.140625" style="2" customWidth="1"/>
    <col min="15877" max="15877" width="22.28515625" style="2" customWidth="1"/>
    <col min="15878" max="15878" width="23.28515625" style="2" customWidth="1"/>
    <col min="15879" max="15879" width="13.140625" style="2" customWidth="1"/>
    <col min="15880" max="15880" width="14.140625" style="2" customWidth="1"/>
    <col min="15881" max="15881" width="11.85546875" style="2" bestFit="1" customWidth="1"/>
    <col min="15882" max="16128" width="9.140625" style="2"/>
    <col min="16129" max="16129" width="33.28515625" style="2" customWidth="1"/>
    <col min="16130" max="16130" width="21.42578125" style="2" customWidth="1"/>
    <col min="16131" max="16131" width="22" style="2" customWidth="1"/>
    <col min="16132" max="16132" width="36.140625" style="2" customWidth="1"/>
    <col min="16133" max="16133" width="22.28515625" style="2" customWidth="1"/>
    <col min="16134" max="16134" width="23.28515625" style="2" customWidth="1"/>
    <col min="16135" max="16135" width="13.140625" style="2" customWidth="1"/>
    <col min="16136" max="16136" width="14.140625" style="2" customWidth="1"/>
    <col min="16137" max="16137" width="11.85546875" style="2" bestFit="1" customWidth="1"/>
    <col min="16138" max="16384" width="9.140625" style="2"/>
  </cols>
  <sheetData>
    <row r="1" spans="1:9" ht="45.75" customHeight="1" x14ac:dyDescent="0.25">
      <c r="A1" s="27" t="s">
        <v>82</v>
      </c>
      <c r="B1" s="86" t="s">
        <v>0</v>
      </c>
      <c r="C1" s="87"/>
      <c r="D1" s="88"/>
      <c r="E1" s="92" t="s">
        <v>1</v>
      </c>
      <c r="F1" s="93"/>
    </row>
    <row r="2" spans="1:9" ht="12.75" customHeight="1" x14ac:dyDescent="0.25">
      <c r="A2" s="28"/>
      <c r="B2" s="89"/>
      <c r="C2" s="90"/>
      <c r="D2" s="91"/>
      <c r="E2" s="94"/>
      <c r="F2" s="95"/>
    </row>
    <row r="3" spans="1:9" ht="9" customHeight="1" x14ac:dyDescent="0.25">
      <c r="A3" s="28" t="s">
        <v>83</v>
      </c>
      <c r="B3" s="89"/>
      <c r="C3" s="90"/>
      <c r="D3" s="91"/>
      <c r="E3" s="94"/>
      <c r="F3" s="95"/>
    </row>
    <row r="4" spans="1:9" ht="27" customHeight="1" x14ac:dyDescent="0.25">
      <c r="A4" s="29"/>
      <c r="B4" s="89"/>
      <c r="C4" s="90"/>
      <c r="D4" s="91"/>
      <c r="E4" s="94"/>
      <c r="F4" s="95"/>
    </row>
    <row r="5" spans="1:9" x14ac:dyDescent="0.25">
      <c r="A5" s="3" t="s">
        <v>2</v>
      </c>
      <c r="B5" s="96" t="s">
        <v>3</v>
      </c>
      <c r="C5" s="97"/>
      <c r="D5" s="98"/>
      <c r="E5" s="102"/>
      <c r="F5" s="103"/>
    </row>
    <row r="6" spans="1:9" x14ac:dyDescent="0.25">
      <c r="A6" s="4" t="s">
        <v>84</v>
      </c>
      <c r="B6" s="99"/>
      <c r="C6" s="100"/>
      <c r="D6" s="101"/>
      <c r="E6" s="104"/>
      <c r="F6" s="105"/>
    </row>
    <row r="7" spans="1:9" ht="22.5" customHeight="1" x14ac:dyDescent="0.25">
      <c r="A7" s="5" t="s">
        <v>4</v>
      </c>
      <c r="B7" s="5" t="s">
        <v>5</v>
      </c>
      <c r="C7" s="5" t="s">
        <v>6</v>
      </c>
      <c r="D7" s="5" t="s">
        <v>7</v>
      </c>
      <c r="E7" s="5" t="s">
        <v>5</v>
      </c>
      <c r="F7" s="5" t="s">
        <v>6</v>
      </c>
    </row>
    <row r="8" spans="1:9" ht="17.25" customHeight="1" x14ac:dyDescent="0.25">
      <c r="A8" s="6" t="s">
        <v>8</v>
      </c>
      <c r="B8" s="7">
        <f>B9+B10+B20+B21+B25+B26</f>
        <v>588882426.26999998</v>
      </c>
      <c r="C8" s="7">
        <f>C9+C10+C20+C21+C25+C26</f>
        <v>175502278.33999997</v>
      </c>
      <c r="D8" s="6" t="s">
        <v>9</v>
      </c>
      <c r="E8" s="7">
        <f>E9+E10+E14</f>
        <v>555073892.24000001</v>
      </c>
      <c r="F8" s="7">
        <f>F9+F10+F14</f>
        <v>156286223.81999999</v>
      </c>
      <c r="G8" s="8"/>
      <c r="H8" s="8"/>
      <c r="I8" s="9"/>
    </row>
    <row r="9" spans="1:9" ht="27" customHeight="1" x14ac:dyDescent="0.25">
      <c r="A9" s="6" t="s">
        <v>10</v>
      </c>
      <c r="B9" s="10">
        <v>15768.46</v>
      </c>
      <c r="C9" s="10">
        <v>0</v>
      </c>
      <c r="D9" s="6" t="s">
        <v>11</v>
      </c>
      <c r="E9" s="10">
        <v>633609120.92999995</v>
      </c>
      <c r="F9" s="10">
        <v>197362933.72999999</v>
      </c>
      <c r="G9" s="8" t="b">
        <f>E63=E68=E65</f>
        <v>0</v>
      </c>
      <c r="H9" s="8"/>
    </row>
    <row r="10" spans="1:9" ht="16.5" customHeight="1" x14ac:dyDescent="0.25">
      <c r="A10" s="6" t="s">
        <v>12</v>
      </c>
      <c r="B10" s="10">
        <f>B11+B18+B19</f>
        <v>99764341.090000004</v>
      </c>
      <c r="C10" s="10">
        <f>C11+C18+C19</f>
        <v>171615968.24999997</v>
      </c>
      <c r="D10" s="6" t="s">
        <v>13</v>
      </c>
      <c r="E10" s="10">
        <f>E11-E12</f>
        <v>-78535228.689999998</v>
      </c>
      <c r="F10" s="10">
        <f>F11-F12</f>
        <v>-41076709.909999996</v>
      </c>
      <c r="G10" s="8"/>
      <c r="H10" s="8"/>
    </row>
    <row r="11" spans="1:9" ht="16.5" customHeight="1" x14ac:dyDescent="0.25">
      <c r="A11" s="6" t="s">
        <v>14</v>
      </c>
      <c r="B11" s="10">
        <f>B12+SUM(B14:B17)</f>
        <v>84330793.170000002</v>
      </c>
      <c r="C11" s="10">
        <f>C12+SUM(C14:C17)</f>
        <v>152172996.51999998</v>
      </c>
      <c r="D11" s="11" t="s">
        <v>15</v>
      </c>
      <c r="E11" s="12"/>
      <c r="F11" s="12"/>
      <c r="G11" s="8"/>
      <c r="H11" s="8"/>
    </row>
    <row r="12" spans="1:9" ht="16.5" customHeight="1" x14ac:dyDescent="0.25">
      <c r="A12" s="11" t="s">
        <v>16</v>
      </c>
      <c r="B12" s="12">
        <v>46704858.899999999</v>
      </c>
      <c r="C12" s="12">
        <f>129638939.96+1246668.21+244534.72-5967.54</f>
        <v>131124175.34999998</v>
      </c>
      <c r="D12" s="11" t="s">
        <v>17</v>
      </c>
      <c r="E12" s="12">
        <v>78535228.689999998</v>
      </c>
      <c r="F12" s="12">
        <v>41076709.909999996</v>
      </c>
      <c r="G12" s="8"/>
      <c r="H12" s="8"/>
    </row>
    <row r="13" spans="1:9" ht="64.5" customHeight="1" x14ac:dyDescent="0.25">
      <c r="A13" s="11" t="s">
        <v>18</v>
      </c>
      <c r="B13" s="12"/>
      <c r="C13" s="12">
        <f>2895904.97-1649236.76</f>
        <v>1246668.2100000002</v>
      </c>
      <c r="D13" s="6" t="s">
        <v>19</v>
      </c>
      <c r="E13" s="10"/>
      <c r="F13" s="10"/>
      <c r="G13" s="8"/>
      <c r="H13" s="8"/>
    </row>
    <row r="14" spans="1:9" ht="30" x14ac:dyDescent="0.25">
      <c r="A14" s="11" t="s">
        <v>20</v>
      </c>
      <c r="B14" s="12">
        <v>37261706.770000003</v>
      </c>
      <c r="C14" s="12">
        <v>20866769.600000001</v>
      </c>
      <c r="D14" s="6" t="s">
        <v>21</v>
      </c>
      <c r="E14" s="10"/>
      <c r="F14" s="10"/>
      <c r="G14" s="8"/>
      <c r="H14" s="8"/>
    </row>
    <row r="15" spans="1:9" x14ac:dyDescent="0.25">
      <c r="A15" s="11" t="s">
        <v>22</v>
      </c>
      <c r="B15" s="12">
        <v>235182.24</v>
      </c>
      <c r="C15" s="12">
        <v>86960.02</v>
      </c>
      <c r="D15" s="6" t="s">
        <v>23</v>
      </c>
      <c r="E15" s="13"/>
      <c r="F15" s="13"/>
      <c r="G15" s="8"/>
      <c r="H15" s="8"/>
    </row>
    <row r="16" spans="1:9" x14ac:dyDescent="0.25">
      <c r="A16" s="11" t="s">
        <v>24</v>
      </c>
      <c r="B16" s="12">
        <v>0</v>
      </c>
      <c r="C16" s="12">
        <v>0</v>
      </c>
      <c r="D16" s="6" t="s">
        <v>25</v>
      </c>
      <c r="E16" s="13"/>
      <c r="F16" s="13"/>
      <c r="G16" s="8"/>
      <c r="H16" s="8"/>
    </row>
    <row r="17" spans="1:8" ht="33" customHeight="1" x14ac:dyDescent="0.25">
      <c r="A17" s="11" t="s">
        <v>26</v>
      </c>
      <c r="B17" s="12">
        <v>129045.26</v>
      </c>
      <c r="C17" s="12">
        <v>95091.55</v>
      </c>
      <c r="D17" s="6" t="s">
        <v>27</v>
      </c>
      <c r="E17" s="14">
        <f>E18+E19+E30+E31</f>
        <v>63321380.420000002</v>
      </c>
      <c r="F17" s="14">
        <f>F18+F19+F30+F31</f>
        <v>41594434.330000006</v>
      </c>
      <c r="G17" s="8"/>
      <c r="H17" s="8"/>
    </row>
    <row r="18" spans="1:8" ht="29.25" x14ac:dyDescent="0.25">
      <c r="A18" s="6" t="s">
        <v>28</v>
      </c>
      <c r="B18" s="10">
        <v>15433547.92</v>
      </c>
      <c r="C18" s="10">
        <v>19442971.73</v>
      </c>
      <c r="D18" s="11" t="s">
        <v>29</v>
      </c>
      <c r="E18" s="10"/>
      <c r="F18" s="10"/>
      <c r="G18" s="8"/>
      <c r="H18" s="8"/>
    </row>
    <row r="19" spans="1:8" ht="32.25" customHeight="1" x14ac:dyDescent="0.25">
      <c r="A19" s="6" t="s">
        <v>30</v>
      </c>
      <c r="B19" s="13">
        <v>0</v>
      </c>
      <c r="C19" s="13">
        <v>0</v>
      </c>
      <c r="D19" s="6" t="s">
        <v>31</v>
      </c>
      <c r="E19" s="15">
        <f>SUM(E20:E27)</f>
        <v>20842611.500000004</v>
      </c>
      <c r="F19" s="15">
        <f>SUM(F20:F27)</f>
        <v>22747821.740000002</v>
      </c>
      <c r="G19" s="8"/>
      <c r="H19" s="8"/>
    </row>
    <row r="20" spans="1:8" ht="17.25" customHeight="1" x14ac:dyDescent="0.25">
      <c r="A20" s="6" t="s">
        <v>32</v>
      </c>
      <c r="B20" s="10">
        <v>3519220.26</v>
      </c>
      <c r="C20" s="10">
        <v>3726082.82</v>
      </c>
      <c r="D20" s="11" t="s">
        <v>33</v>
      </c>
      <c r="E20" s="12">
        <v>237249.36</v>
      </c>
      <c r="F20" s="12">
        <v>1093593.83</v>
      </c>
      <c r="G20" s="8"/>
      <c r="H20" s="8"/>
    </row>
    <row r="21" spans="1:8" ht="29.25" customHeight="1" x14ac:dyDescent="0.25">
      <c r="A21" s="6" t="s">
        <v>34</v>
      </c>
      <c r="B21" s="10">
        <f>SUM(B22:B24)</f>
        <v>0</v>
      </c>
      <c r="C21" s="10">
        <f>SUM(C22:C24)</f>
        <v>0</v>
      </c>
      <c r="D21" s="11" t="s">
        <v>35</v>
      </c>
      <c r="E21" s="12">
        <v>97126</v>
      </c>
      <c r="F21" s="12">
        <v>106566</v>
      </c>
      <c r="G21" s="8"/>
      <c r="H21" s="8"/>
    </row>
    <row r="22" spans="1:8" ht="30" x14ac:dyDescent="0.25">
      <c r="A22" s="11" t="s">
        <v>36</v>
      </c>
      <c r="B22" s="12">
        <v>0</v>
      </c>
      <c r="C22" s="12">
        <v>0</v>
      </c>
      <c r="D22" s="11" t="s">
        <v>37</v>
      </c>
      <c r="E22" s="12">
        <v>499483.03</v>
      </c>
      <c r="F22" s="12">
        <v>540888.09</v>
      </c>
      <c r="G22" s="8"/>
      <c r="H22" s="8"/>
    </row>
    <row r="23" spans="1:8" ht="14.25" customHeight="1" x14ac:dyDescent="0.25">
      <c r="A23" s="11" t="s">
        <v>38</v>
      </c>
      <c r="B23" s="16">
        <v>0</v>
      </c>
      <c r="C23" s="16">
        <v>0</v>
      </c>
      <c r="D23" s="11" t="s">
        <v>39</v>
      </c>
      <c r="E23" s="12">
        <v>961312.03</v>
      </c>
      <c r="F23" s="12">
        <v>1034763.18</v>
      </c>
      <c r="G23" s="8"/>
      <c r="H23" s="8"/>
    </row>
    <row r="24" spans="1:8" ht="30.75" customHeight="1" x14ac:dyDescent="0.25">
      <c r="A24" s="11" t="s">
        <v>40</v>
      </c>
      <c r="B24" s="16">
        <v>0</v>
      </c>
      <c r="C24" s="16">
        <v>0</v>
      </c>
      <c r="D24" s="11" t="s">
        <v>41</v>
      </c>
      <c r="E24" s="12">
        <v>17868517.530000001</v>
      </c>
      <c r="F24" s="10">
        <v>18638109.41</v>
      </c>
      <c r="G24" s="8"/>
      <c r="H24" s="8"/>
    </row>
    <row r="25" spans="1:8" ht="33" customHeight="1" x14ac:dyDescent="0.25">
      <c r="A25" s="6" t="s">
        <v>42</v>
      </c>
      <c r="B25" s="10">
        <v>485583096.45999998</v>
      </c>
      <c r="C25" s="10">
        <f>476723.3-316496.03</f>
        <v>160227.26999999996</v>
      </c>
      <c r="D25" s="11" t="s">
        <v>43</v>
      </c>
      <c r="E25" s="17">
        <v>1178852.42</v>
      </c>
      <c r="F25" s="18">
        <v>1332120.97</v>
      </c>
      <c r="G25" s="8"/>
      <c r="H25" s="8"/>
    </row>
    <row r="26" spans="1:8" ht="47.25" customHeight="1" x14ac:dyDescent="0.25">
      <c r="A26" s="6" t="s">
        <v>44</v>
      </c>
      <c r="B26" s="13">
        <v>0</v>
      </c>
      <c r="C26" s="13">
        <v>0</v>
      </c>
      <c r="D26" s="11" t="s">
        <v>45</v>
      </c>
      <c r="E26" s="12">
        <v>71.13</v>
      </c>
      <c r="F26" s="12">
        <v>1780.26</v>
      </c>
      <c r="G26" s="8"/>
      <c r="H26" s="8"/>
    </row>
    <row r="27" spans="1:8" x14ac:dyDescent="0.25">
      <c r="A27" s="6" t="s">
        <v>46</v>
      </c>
      <c r="B27" s="10">
        <f>B28+B33+B39+B47</f>
        <v>29512846.390000001</v>
      </c>
      <c r="C27" s="10">
        <f>C28+C33+C39+C47</f>
        <v>22378379.809999999</v>
      </c>
      <c r="D27" s="11" t="s">
        <v>47</v>
      </c>
      <c r="E27" s="12">
        <f>E28+E29</f>
        <v>0</v>
      </c>
      <c r="F27" s="12">
        <f>F28+F29</f>
        <v>0</v>
      </c>
      <c r="G27" s="8"/>
      <c r="H27" s="8"/>
    </row>
    <row r="28" spans="1:8" ht="30" x14ac:dyDescent="0.25">
      <c r="A28" s="6" t="s">
        <v>48</v>
      </c>
      <c r="B28" s="10">
        <f>SUM(B29:B32)</f>
        <v>0</v>
      </c>
      <c r="C28" s="10">
        <f>SUM(C29:C32)</f>
        <v>0</v>
      </c>
      <c r="D28" s="11" t="s">
        <v>49</v>
      </c>
      <c r="E28" s="12"/>
      <c r="F28" s="12"/>
      <c r="G28" s="8"/>
      <c r="H28" s="8"/>
    </row>
    <row r="29" spans="1:8" x14ac:dyDescent="0.25">
      <c r="A29" s="11" t="s">
        <v>50</v>
      </c>
      <c r="B29" s="12">
        <v>0</v>
      </c>
      <c r="C29" s="12">
        <v>0</v>
      </c>
      <c r="D29" s="11" t="s">
        <v>51</v>
      </c>
      <c r="E29" s="12"/>
      <c r="F29" s="12"/>
      <c r="G29" s="8"/>
      <c r="H29" s="8"/>
    </row>
    <row r="30" spans="1:8" x14ac:dyDescent="0.25">
      <c r="A30" s="11" t="s">
        <v>52</v>
      </c>
      <c r="B30" s="16">
        <v>0</v>
      </c>
      <c r="C30" s="16">
        <v>0</v>
      </c>
      <c r="D30" s="6" t="s">
        <v>53</v>
      </c>
      <c r="E30" s="19">
        <v>38432110.829999998</v>
      </c>
      <c r="F30" s="19">
        <v>14673787.85</v>
      </c>
      <c r="G30" s="8"/>
      <c r="H30" s="8"/>
    </row>
    <row r="31" spans="1:8" x14ac:dyDescent="0.25">
      <c r="A31" s="11" t="s">
        <v>54</v>
      </c>
      <c r="B31" s="16">
        <v>0</v>
      </c>
      <c r="C31" s="16">
        <v>0</v>
      </c>
      <c r="D31" s="6" t="s">
        <v>55</v>
      </c>
      <c r="E31" s="10">
        <f>E32+E33</f>
        <v>4046658.09</v>
      </c>
      <c r="F31" s="10">
        <f>F32+F33</f>
        <v>4172824.74</v>
      </c>
      <c r="G31" s="8"/>
      <c r="H31" s="8"/>
    </row>
    <row r="32" spans="1:8" ht="30" x14ac:dyDescent="0.25">
      <c r="A32" s="11" t="s">
        <v>56</v>
      </c>
      <c r="B32" s="12">
        <v>0</v>
      </c>
      <c r="C32" s="12">
        <v>0</v>
      </c>
      <c r="D32" s="11" t="s">
        <v>57</v>
      </c>
      <c r="E32" s="12">
        <v>4046658.09</v>
      </c>
      <c r="F32" s="12">
        <v>4172824.74</v>
      </c>
      <c r="G32" s="8"/>
      <c r="H32" s="8"/>
    </row>
    <row r="33" spans="1:8" ht="30.75" customHeight="1" x14ac:dyDescent="0.25">
      <c r="A33" s="6" t="s">
        <v>58</v>
      </c>
      <c r="B33" s="10">
        <f>SUM(B34:B38)</f>
        <v>28066170.25</v>
      </c>
      <c r="C33" s="10">
        <f>SUM(C34:C38)</f>
        <v>20749512.819999997</v>
      </c>
      <c r="D33" s="11" t="s">
        <v>59</v>
      </c>
      <c r="E33" s="12"/>
      <c r="F33" s="12"/>
      <c r="G33" s="8"/>
      <c r="H33" s="8"/>
    </row>
    <row r="34" spans="1:8" x14ac:dyDescent="0.25">
      <c r="A34" s="11" t="s">
        <v>60</v>
      </c>
      <c r="B34" s="12"/>
      <c r="C34" s="12"/>
      <c r="D34" s="11"/>
      <c r="E34" s="10"/>
      <c r="F34" s="10"/>
      <c r="G34" s="8"/>
      <c r="H34" s="8"/>
    </row>
    <row r="35" spans="1:8" x14ac:dyDescent="0.25">
      <c r="A35" s="11" t="s">
        <v>61</v>
      </c>
      <c r="B35" s="12">
        <v>222.33</v>
      </c>
      <c r="C35" s="12">
        <v>222.33</v>
      </c>
      <c r="D35" s="11"/>
      <c r="E35" s="10"/>
      <c r="F35" s="10"/>
      <c r="G35" s="8"/>
      <c r="H35" s="8"/>
    </row>
    <row r="36" spans="1:8" ht="30" x14ac:dyDescent="0.25">
      <c r="A36" s="11" t="s">
        <v>62</v>
      </c>
      <c r="B36" s="12">
        <v>0</v>
      </c>
      <c r="C36" s="12">
        <v>0</v>
      </c>
      <c r="D36" s="11"/>
      <c r="E36" s="10"/>
      <c r="F36" s="10"/>
      <c r="G36" s="8"/>
      <c r="H36" s="8"/>
    </row>
    <row r="37" spans="1:8" ht="23.25" customHeight="1" x14ac:dyDescent="0.25">
      <c r="A37" s="11" t="s">
        <v>63</v>
      </c>
      <c r="B37" s="12">
        <v>28065947.920000002</v>
      </c>
      <c r="C37" s="12">
        <v>20749290.489999998</v>
      </c>
      <c r="D37" s="6"/>
      <c r="E37" s="10"/>
      <c r="F37" s="10"/>
      <c r="G37" s="8"/>
      <c r="H37" s="8"/>
    </row>
    <row r="38" spans="1:8" ht="45" x14ac:dyDescent="0.25">
      <c r="A38" s="11" t="s">
        <v>64</v>
      </c>
      <c r="B38" s="12">
        <v>0</v>
      </c>
      <c r="C38" s="12">
        <v>0</v>
      </c>
      <c r="D38" s="11"/>
      <c r="E38" s="20"/>
      <c r="F38" s="20"/>
      <c r="G38" s="8"/>
      <c r="H38" s="8"/>
    </row>
    <row r="39" spans="1:8" ht="28.5" customHeight="1" x14ac:dyDescent="0.25">
      <c r="A39" s="6" t="s">
        <v>65</v>
      </c>
      <c r="B39" s="10">
        <f>SUM(B40:B46)</f>
        <v>1446676.14</v>
      </c>
      <c r="C39" s="10">
        <f>SUM(C40:C46)</f>
        <v>1628857.87</v>
      </c>
      <c r="D39" s="11"/>
      <c r="E39" s="21"/>
      <c r="F39" s="21"/>
      <c r="G39" s="8"/>
      <c r="H39" s="8"/>
    </row>
    <row r="40" spans="1:8" ht="18.75" customHeight="1" x14ac:dyDescent="0.25">
      <c r="A40" s="11" t="s">
        <v>66</v>
      </c>
      <c r="B40" s="12">
        <v>0</v>
      </c>
      <c r="C40" s="12">
        <v>0</v>
      </c>
      <c r="D40" s="11"/>
      <c r="E40" s="21"/>
      <c r="F40" s="21"/>
      <c r="G40" s="8"/>
      <c r="H40" s="8"/>
    </row>
    <row r="41" spans="1:8" ht="31.5" customHeight="1" x14ac:dyDescent="0.25">
      <c r="A41" s="11" t="s">
        <v>67</v>
      </c>
      <c r="B41" s="12">
        <v>267823.71999999997</v>
      </c>
      <c r="C41" s="12">
        <v>296736.90000000002</v>
      </c>
      <c r="D41" s="11"/>
      <c r="E41" s="21"/>
      <c r="F41" s="21"/>
      <c r="G41" s="8"/>
      <c r="H41" s="8"/>
    </row>
    <row r="42" spans="1:8" ht="30" x14ac:dyDescent="0.25">
      <c r="A42" s="11" t="s">
        <v>68</v>
      </c>
      <c r="B42" s="12"/>
      <c r="C42" s="12"/>
      <c r="D42" s="11"/>
      <c r="E42" s="21"/>
      <c r="F42" s="21"/>
      <c r="G42" s="8"/>
      <c r="H42" s="8"/>
    </row>
    <row r="43" spans="1:8" ht="18.75" customHeight="1" x14ac:dyDescent="0.25">
      <c r="A43" s="11" t="s">
        <v>69</v>
      </c>
      <c r="B43" s="12">
        <v>1178852.42</v>
      </c>
      <c r="C43" s="12">
        <v>1332120.97</v>
      </c>
      <c r="D43" s="11"/>
      <c r="E43" s="21"/>
      <c r="F43" s="21"/>
      <c r="G43" s="8"/>
      <c r="H43" s="8"/>
    </row>
    <row r="44" spans="1:8" ht="16.5" customHeight="1" x14ac:dyDescent="0.25">
      <c r="A44" s="11" t="s">
        <v>70</v>
      </c>
      <c r="B44" s="16"/>
      <c r="C44" s="12"/>
      <c r="D44" s="11"/>
      <c r="E44" s="21"/>
      <c r="F44" s="21"/>
      <c r="G44" s="8"/>
      <c r="H44" s="8"/>
    </row>
    <row r="45" spans="1:8" ht="18.75" customHeight="1" x14ac:dyDescent="0.25">
      <c r="A45" s="11" t="s">
        <v>71</v>
      </c>
      <c r="B45" s="16"/>
      <c r="C45" s="16"/>
      <c r="D45" s="11"/>
      <c r="E45" s="21"/>
      <c r="F45" s="21"/>
      <c r="G45" s="8"/>
      <c r="H45" s="8"/>
    </row>
    <row r="46" spans="1:8" ht="27" customHeight="1" x14ac:dyDescent="0.25">
      <c r="A46" s="11" t="s">
        <v>72</v>
      </c>
      <c r="B46" s="16"/>
      <c r="C46" s="16"/>
      <c r="D46" s="11"/>
      <c r="E46" s="21"/>
      <c r="F46" s="21"/>
      <c r="G46" s="8"/>
      <c r="H46" s="8"/>
    </row>
    <row r="47" spans="1:8" ht="18.75" customHeight="1" x14ac:dyDescent="0.25">
      <c r="A47" s="6" t="s">
        <v>73</v>
      </c>
      <c r="B47" s="10"/>
      <c r="C47" s="10">
        <v>9.1199999999999992</v>
      </c>
      <c r="D47" s="11"/>
      <c r="E47" s="21"/>
      <c r="F47" s="21"/>
      <c r="G47" s="8"/>
      <c r="H47" s="8"/>
    </row>
    <row r="48" spans="1:8" ht="17.25" customHeight="1" x14ac:dyDescent="0.25">
      <c r="A48" s="6" t="s">
        <v>74</v>
      </c>
      <c r="B48" s="22">
        <f>B8+B27</f>
        <v>618395272.65999997</v>
      </c>
      <c r="C48" s="22">
        <f>C8+C27</f>
        <v>197880658.14999998</v>
      </c>
      <c r="D48" s="6" t="s">
        <v>75</v>
      </c>
      <c r="E48" s="22">
        <f>E8+E15+E16+E17</f>
        <v>618395272.65999997</v>
      </c>
      <c r="F48" s="22">
        <f>F8+F15+F16+F17</f>
        <v>197880658.15000001</v>
      </c>
      <c r="G48" s="8"/>
      <c r="H48" s="8"/>
    </row>
    <row r="49" spans="1:6" x14ac:dyDescent="0.25">
      <c r="A49" s="106"/>
      <c r="B49" s="106"/>
      <c r="C49" s="106"/>
      <c r="D49" s="106"/>
      <c r="E49" s="106"/>
      <c r="F49" s="106"/>
    </row>
    <row r="50" spans="1:6" x14ac:dyDescent="0.25">
      <c r="A50" s="23"/>
      <c r="B50" s="23"/>
      <c r="C50" s="24"/>
      <c r="D50" s="23"/>
      <c r="E50" s="23"/>
      <c r="F50" s="24"/>
    </row>
    <row r="51" spans="1:6" x14ac:dyDescent="0.25">
      <c r="A51" s="23"/>
      <c r="B51" s="23"/>
      <c r="C51" s="24"/>
      <c r="D51" s="23"/>
      <c r="E51" s="23"/>
      <c r="F51" s="24"/>
    </row>
    <row r="52" spans="1:6" x14ac:dyDescent="0.25">
      <c r="A52" s="23"/>
      <c r="B52" s="23"/>
      <c r="C52" s="23"/>
      <c r="D52" s="23"/>
      <c r="E52" s="23"/>
      <c r="F52" s="23"/>
    </row>
    <row r="53" spans="1:6" x14ac:dyDescent="0.25">
      <c r="A53" s="23"/>
      <c r="B53" s="23"/>
      <c r="C53" s="82" t="s">
        <v>76</v>
      </c>
      <c r="D53" s="83"/>
      <c r="E53" s="23"/>
      <c r="F53" s="23"/>
    </row>
    <row r="54" spans="1:6" x14ac:dyDescent="0.25">
      <c r="A54" s="25" t="s">
        <v>77</v>
      </c>
      <c r="B54" s="25"/>
      <c r="C54" s="84" t="s">
        <v>78</v>
      </c>
      <c r="D54" s="85"/>
      <c r="E54" s="25"/>
      <c r="F54" s="25" t="s">
        <v>79</v>
      </c>
    </row>
    <row r="55" spans="1:6" x14ac:dyDescent="0.25">
      <c r="A55" s="25" t="s">
        <v>80</v>
      </c>
      <c r="E55" s="25"/>
      <c r="F55" s="25" t="s">
        <v>81</v>
      </c>
    </row>
    <row r="56" spans="1:6" x14ac:dyDescent="0.25">
      <c r="A56" s="25"/>
      <c r="B56" s="25"/>
      <c r="C56" s="25"/>
      <c r="E56" s="25"/>
    </row>
    <row r="57" spans="1:6" x14ac:dyDescent="0.25">
      <c r="A57" s="25"/>
      <c r="B57" s="25"/>
      <c r="C57" s="25"/>
      <c r="E57" s="25"/>
      <c r="F57" s="9"/>
    </row>
    <row r="58" spans="1:6" x14ac:dyDescent="0.25">
      <c r="A58" s="25"/>
      <c r="B58" s="25"/>
      <c r="C58" s="25"/>
      <c r="E58" s="25"/>
    </row>
    <row r="63" spans="1:6" x14ac:dyDescent="0.25">
      <c r="D63" s="26"/>
    </row>
    <row r="64" spans="1:6" x14ac:dyDescent="0.25">
      <c r="D64" s="26"/>
    </row>
    <row r="65" spans="4:4" x14ac:dyDescent="0.25">
      <c r="D65" s="26"/>
    </row>
    <row r="66" spans="4:4" x14ac:dyDescent="0.25">
      <c r="D66" s="26"/>
    </row>
    <row r="67" spans="4:4" x14ac:dyDescent="0.25">
      <c r="D67" s="26"/>
    </row>
    <row r="68" spans="4:4" x14ac:dyDescent="0.25">
      <c r="D68" s="26"/>
    </row>
    <row r="69" spans="4:4" x14ac:dyDescent="0.25">
      <c r="D69" s="26"/>
    </row>
    <row r="70" spans="4:4" x14ac:dyDescent="0.25">
      <c r="D70" s="26"/>
    </row>
    <row r="71" spans="4:4" x14ac:dyDescent="0.25">
      <c r="D71" s="26"/>
    </row>
    <row r="72" spans="4:4" x14ac:dyDescent="0.25">
      <c r="D72" s="26"/>
    </row>
    <row r="76" spans="4:4" x14ac:dyDescent="0.25">
      <c r="D76" s="26"/>
    </row>
    <row r="77" spans="4:4" x14ac:dyDescent="0.25">
      <c r="D77" s="26"/>
    </row>
    <row r="78" spans="4:4" x14ac:dyDescent="0.25">
      <c r="D78" s="26"/>
    </row>
    <row r="132" spans="2:4" x14ac:dyDescent="0.25">
      <c r="B132" s="26"/>
      <c r="C132" s="26"/>
      <c r="D132" s="26"/>
    </row>
    <row r="133" spans="2:4" x14ac:dyDescent="0.25">
      <c r="B133" s="26"/>
      <c r="C133" s="26"/>
      <c r="D133" s="26"/>
    </row>
    <row r="134" spans="2:4" x14ac:dyDescent="0.25">
      <c r="B134" s="26"/>
      <c r="C134" s="26"/>
      <c r="D134" s="26"/>
    </row>
    <row r="135" spans="2:4" x14ac:dyDescent="0.25">
      <c r="B135" s="26"/>
      <c r="C135" s="26">
        <v>1316.97</v>
      </c>
      <c r="D135" s="26"/>
    </row>
    <row r="136" spans="2:4" x14ac:dyDescent="0.25">
      <c r="B136" s="26"/>
      <c r="C136" s="26">
        <v>300</v>
      </c>
      <c r="D136" s="26"/>
    </row>
    <row r="137" spans="2:4" x14ac:dyDescent="0.25">
      <c r="B137" s="26"/>
      <c r="C137" s="26">
        <v>99.99</v>
      </c>
      <c r="D137" s="26"/>
    </row>
    <row r="138" spans="2:4" x14ac:dyDescent="0.25">
      <c r="B138" s="26"/>
      <c r="C138" s="26">
        <v>85.99</v>
      </c>
      <c r="D138" s="26"/>
    </row>
    <row r="139" spans="2:4" x14ac:dyDescent="0.25">
      <c r="B139" s="26"/>
      <c r="C139" s="26">
        <v>75</v>
      </c>
      <c r="D139" s="26"/>
    </row>
    <row r="140" spans="2:4" x14ac:dyDescent="0.25">
      <c r="B140" s="26"/>
      <c r="C140" s="26">
        <v>65</v>
      </c>
      <c r="D140" s="26"/>
    </row>
    <row r="141" spans="2:4" x14ac:dyDescent="0.25">
      <c r="B141" s="26"/>
      <c r="C141" s="26">
        <v>59.9</v>
      </c>
      <c r="D141" s="26"/>
    </row>
    <row r="142" spans="2:4" x14ac:dyDescent="0.25">
      <c r="B142" s="26"/>
      <c r="C142" s="26">
        <f>SUM(C135:C141)</f>
        <v>2002.8500000000001</v>
      </c>
      <c r="D142" s="26"/>
    </row>
    <row r="143" spans="2:4" x14ac:dyDescent="0.25">
      <c r="B143" s="26"/>
      <c r="C143" s="26">
        <v>-4797.46</v>
      </c>
      <c r="D143" s="26"/>
    </row>
    <row r="144" spans="2:4" x14ac:dyDescent="0.25">
      <c r="B144" s="26"/>
      <c r="C144" s="26">
        <f>SUM(C142:C143)</f>
        <v>-2794.6099999999997</v>
      </c>
      <c r="D144" s="26"/>
    </row>
    <row r="145" spans="2:4" x14ac:dyDescent="0.25">
      <c r="B145" s="26"/>
      <c r="C145" s="26"/>
      <c r="D145" s="26"/>
    </row>
    <row r="146" spans="2:4" x14ac:dyDescent="0.25">
      <c r="B146" s="26"/>
      <c r="C146" s="26"/>
      <c r="D146" s="26"/>
    </row>
    <row r="147" spans="2:4" x14ac:dyDescent="0.25">
      <c r="B147" s="26"/>
      <c r="C147" s="26"/>
      <c r="D147" s="26"/>
    </row>
    <row r="148" spans="2:4" x14ac:dyDescent="0.25">
      <c r="B148" s="26"/>
      <c r="C148" s="26"/>
      <c r="D148" s="26"/>
    </row>
    <row r="149" spans="2:4" x14ac:dyDescent="0.25">
      <c r="B149" s="26"/>
      <c r="C149" s="26"/>
      <c r="D149" s="26"/>
    </row>
    <row r="150" spans="2:4" x14ac:dyDescent="0.25">
      <c r="B150" s="26"/>
      <c r="C150" s="26"/>
      <c r="D150" s="26"/>
    </row>
    <row r="151" spans="2:4" x14ac:dyDescent="0.25">
      <c r="B151" s="26"/>
      <c r="C151" s="26"/>
      <c r="D151" s="26"/>
    </row>
    <row r="152" spans="2:4" x14ac:dyDescent="0.25">
      <c r="B152" s="26"/>
      <c r="C152" s="26"/>
      <c r="D152" s="26"/>
    </row>
    <row r="153" spans="2:4" x14ac:dyDescent="0.25">
      <c r="B153" s="26"/>
      <c r="C153" s="26"/>
      <c r="D153" s="26"/>
    </row>
    <row r="154" spans="2:4" x14ac:dyDescent="0.25">
      <c r="B154" s="26"/>
      <c r="C154" s="26"/>
      <c r="D154" s="26"/>
    </row>
    <row r="155" spans="2:4" x14ac:dyDescent="0.25">
      <c r="B155" s="26"/>
      <c r="C155" s="26"/>
      <c r="D155" s="26"/>
    </row>
    <row r="156" spans="2:4" x14ac:dyDescent="0.25">
      <c r="B156" s="26"/>
      <c r="C156" s="26"/>
      <c r="D156" s="26"/>
    </row>
    <row r="157" spans="2:4" x14ac:dyDescent="0.25">
      <c r="B157" s="26"/>
      <c r="C157" s="26"/>
      <c r="D157" s="26"/>
    </row>
    <row r="158" spans="2:4" x14ac:dyDescent="0.25">
      <c r="B158" s="26"/>
      <c r="C158" s="26"/>
      <c r="D158" s="26"/>
    </row>
    <row r="159" spans="2:4" x14ac:dyDescent="0.25">
      <c r="B159" s="26"/>
      <c r="C159" s="26"/>
      <c r="D159" s="26"/>
    </row>
    <row r="160" spans="2:4" x14ac:dyDescent="0.25">
      <c r="B160" s="26"/>
      <c r="C160" s="26"/>
      <c r="D160" s="26"/>
    </row>
    <row r="161" spans="2:4" x14ac:dyDescent="0.25">
      <c r="B161" s="26"/>
      <c r="C161" s="26"/>
      <c r="D161" s="26"/>
    </row>
    <row r="162" spans="2:4" x14ac:dyDescent="0.25">
      <c r="B162" s="26"/>
      <c r="C162" s="26"/>
      <c r="D162" s="26"/>
    </row>
    <row r="163" spans="2:4" x14ac:dyDescent="0.25">
      <c r="B163" s="26"/>
      <c r="C163" s="26"/>
      <c r="D163" s="26"/>
    </row>
    <row r="164" spans="2:4" x14ac:dyDescent="0.25">
      <c r="B164" s="26"/>
      <c r="C164" s="26"/>
      <c r="D164" s="26"/>
    </row>
    <row r="165" spans="2:4" x14ac:dyDescent="0.25">
      <c r="B165" s="26"/>
      <c r="C165" s="26"/>
      <c r="D165" s="26"/>
    </row>
    <row r="166" spans="2:4" x14ac:dyDescent="0.25">
      <c r="B166" s="26"/>
      <c r="C166" s="26"/>
      <c r="D166" s="26"/>
    </row>
    <row r="167" spans="2:4" x14ac:dyDescent="0.25">
      <c r="B167" s="26"/>
      <c r="C167" s="26"/>
      <c r="D167" s="26"/>
    </row>
  </sheetData>
  <mergeCells count="7">
    <mergeCell ref="C53:D53"/>
    <mergeCell ref="C54:D54"/>
    <mergeCell ref="B1:D4"/>
    <mergeCell ref="E1:F4"/>
    <mergeCell ref="B5:D6"/>
    <mergeCell ref="E5:F6"/>
    <mergeCell ref="A49:F49"/>
  </mergeCells>
  <pageMargins left="0.7" right="0.7" top="0.75" bottom="0.75" header="0.3" footer="0.3"/>
  <pageSetup paperSize="9" scale="82" orientation="landscape" horizontalDpi="0" verticalDpi="0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tabSelected="1" topLeftCell="A22" workbookViewId="0">
      <selection activeCell="F50" sqref="F50"/>
    </sheetView>
  </sheetViews>
  <sheetFormatPr defaultRowHeight="12.75" x14ac:dyDescent="0.2"/>
  <cols>
    <col min="1" max="1" width="25.42578125" style="31" customWidth="1"/>
    <col min="2" max="2" width="34.85546875" style="31" customWidth="1"/>
    <col min="3" max="3" width="19.140625" style="31" customWidth="1"/>
    <col min="4" max="4" width="22.5703125" style="31" customWidth="1"/>
    <col min="5" max="5" width="15.5703125" style="31" customWidth="1"/>
    <col min="6" max="6" width="18.140625" style="31" customWidth="1"/>
    <col min="7" max="7" width="9.140625" style="31"/>
    <col min="8" max="8" width="17" style="31" bestFit="1" customWidth="1"/>
    <col min="9" max="10" width="15.140625" style="31" bestFit="1" customWidth="1"/>
    <col min="11" max="14" width="9.140625" style="31"/>
    <col min="15" max="15" width="12.28515625" style="31" bestFit="1" customWidth="1"/>
    <col min="16" max="256" width="9.140625" style="31"/>
    <col min="257" max="257" width="25.42578125" style="31" customWidth="1"/>
    <col min="258" max="258" width="34.85546875" style="31" customWidth="1"/>
    <col min="259" max="259" width="19.140625" style="31" customWidth="1"/>
    <col min="260" max="260" width="22.5703125" style="31" customWidth="1"/>
    <col min="261" max="261" width="15.5703125" style="31" customWidth="1"/>
    <col min="262" max="262" width="18.140625" style="31" customWidth="1"/>
    <col min="263" max="263" width="9.140625" style="31"/>
    <col min="264" max="264" width="17" style="31" bestFit="1" customWidth="1"/>
    <col min="265" max="266" width="15.140625" style="31" bestFit="1" customWidth="1"/>
    <col min="267" max="270" width="9.140625" style="31"/>
    <col min="271" max="271" width="12.28515625" style="31" bestFit="1" customWidth="1"/>
    <col min="272" max="512" width="9.140625" style="31"/>
    <col min="513" max="513" width="25.42578125" style="31" customWidth="1"/>
    <col min="514" max="514" width="34.85546875" style="31" customWidth="1"/>
    <col min="515" max="515" width="19.140625" style="31" customWidth="1"/>
    <col min="516" max="516" width="22.5703125" style="31" customWidth="1"/>
    <col min="517" max="517" width="15.5703125" style="31" customWidth="1"/>
    <col min="518" max="518" width="18.140625" style="31" customWidth="1"/>
    <col min="519" max="519" width="9.140625" style="31"/>
    <col min="520" max="520" width="17" style="31" bestFit="1" customWidth="1"/>
    <col min="521" max="522" width="15.140625" style="31" bestFit="1" customWidth="1"/>
    <col min="523" max="526" width="9.140625" style="31"/>
    <col min="527" max="527" width="12.28515625" style="31" bestFit="1" customWidth="1"/>
    <col min="528" max="768" width="9.140625" style="31"/>
    <col min="769" max="769" width="25.42578125" style="31" customWidth="1"/>
    <col min="770" max="770" width="34.85546875" style="31" customWidth="1"/>
    <col min="771" max="771" width="19.140625" style="31" customWidth="1"/>
    <col min="772" max="772" width="22.5703125" style="31" customWidth="1"/>
    <col min="773" max="773" width="15.5703125" style="31" customWidth="1"/>
    <col min="774" max="774" width="18.140625" style="31" customWidth="1"/>
    <col min="775" max="775" width="9.140625" style="31"/>
    <col min="776" max="776" width="17" style="31" bestFit="1" customWidth="1"/>
    <col min="777" max="778" width="15.140625" style="31" bestFit="1" customWidth="1"/>
    <col min="779" max="782" width="9.140625" style="31"/>
    <col min="783" max="783" width="12.28515625" style="31" bestFit="1" customWidth="1"/>
    <col min="784" max="1024" width="9.140625" style="31"/>
    <col min="1025" max="1025" width="25.42578125" style="31" customWidth="1"/>
    <col min="1026" max="1026" width="34.85546875" style="31" customWidth="1"/>
    <col min="1027" max="1027" width="19.140625" style="31" customWidth="1"/>
    <col min="1028" max="1028" width="22.5703125" style="31" customWidth="1"/>
    <col min="1029" max="1029" width="15.5703125" style="31" customWidth="1"/>
    <col min="1030" max="1030" width="18.140625" style="31" customWidth="1"/>
    <col min="1031" max="1031" width="9.140625" style="31"/>
    <col min="1032" max="1032" width="17" style="31" bestFit="1" customWidth="1"/>
    <col min="1033" max="1034" width="15.140625" style="31" bestFit="1" customWidth="1"/>
    <col min="1035" max="1038" width="9.140625" style="31"/>
    <col min="1039" max="1039" width="12.28515625" style="31" bestFit="1" customWidth="1"/>
    <col min="1040" max="1280" width="9.140625" style="31"/>
    <col min="1281" max="1281" width="25.42578125" style="31" customWidth="1"/>
    <col min="1282" max="1282" width="34.85546875" style="31" customWidth="1"/>
    <col min="1283" max="1283" width="19.140625" style="31" customWidth="1"/>
    <col min="1284" max="1284" width="22.5703125" style="31" customWidth="1"/>
    <col min="1285" max="1285" width="15.5703125" style="31" customWidth="1"/>
    <col min="1286" max="1286" width="18.140625" style="31" customWidth="1"/>
    <col min="1287" max="1287" width="9.140625" style="31"/>
    <col min="1288" max="1288" width="17" style="31" bestFit="1" customWidth="1"/>
    <col min="1289" max="1290" width="15.140625" style="31" bestFit="1" customWidth="1"/>
    <col min="1291" max="1294" width="9.140625" style="31"/>
    <col min="1295" max="1295" width="12.28515625" style="31" bestFit="1" customWidth="1"/>
    <col min="1296" max="1536" width="9.140625" style="31"/>
    <col min="1537" max="1537" width="25.42578125" style="31" customWidth="1"/>
    <col min="1538" max="1538" width="34.85546875" style="31" customWidth="1"/>
    <col min="1539" max="1539" width="19.140625" style="31" customWidth="1"/>
    <col min="1540" max="1540" width="22.5703125" style="31" customWidth="1"/>
    <col min="1541" max="1541" width="15.5703125" style="31" customWidth="1"/>
    <col min="1542" max="1542" width="18.140625" style="31" customWidth="1"/>
    <col min="1543" max="1543" width="9.140625" style="31"/>
    <col min="1544" max="1544" width="17" style="31" bestFit="1" customWidth="1"/>
    <col min="1545" max="1546" width="15.140625" style="31" bestFit="1" customWidth="1"/>
    <col min="1547" max="1550" width="9.140625" style="31"/>
    <col min="1551" max="1551" width="12.28515625" style="31" bestFit="1" customWidth="1"/>
    <col min="1552" max="1792" width="9.140625" style="31"/>
    <col min="1793" max="1793" width="25.42578125" style="31" customWidth="1"/>
    <col min="1794" max="1794" width="34.85546875" style="31" customWidth="1"/>
    <col min="1795" max="1795" width="19.140625" style="31" customWidth="1"/>
    <col min="1796" max="1796" width="22.5703125" style="31" customWidth="1"/>
    <col min="1797" max="1797" width="15.5703125" style="31" customWidth="1"/>
    <col min="1798" max="1798" width="18.140625" style="31" customWidth="1"/>
    <col min="1799" max="1799" width="9.140625" style="31"/>
    <col min="1800" max="1800" width="17" style="31" bestFit="1" customWidth="1"/>
    <col min="1801" max="1802" width="15.140625" style="31" bestFit="1" customWidth="1"/>
    <col min="1803" max="1806" width="9.140625" style="31"/>
    <col min="1807" max="1807" width="12.28515625" style="31" bestFit="1" customWidth="1"/>
    <col min="1808" max="2048" width="9.140625" style="31"/>
    <col min="2049" max="2049" width="25.42578125" style="31" customWidth="1"/>
    <col min="2050" max="2050" width="34.85546875" style="31" customWidth="1"/>
    <col min="2051" max="2051" width="19.140625" style="31" customWidth="1"/>
    <col min="2052" max="2052" width="22.5703125" style="31" customWidth="1"/>
    <col min="2053" max="2053" width="15.5703125" style="31" customWidth="1"/>
    <col min="2054" max="2054" width="18.140625" style="31" customWidth="1"/>
    <col min="2055" max="2055" width="9.140625" style="31"/>
    <col min="2056" max="2056" width="17" style="31" bestFit="1" customWidth="1"/>
    <col min="2057" max="2058" width="15.140625" style="31" bestFit="1" customWidth="1"/>
    <col min="2059" max="2062" width="9.140625" style="31"/>
    <col min="2063" max="2063" width="12.28515625" style="31" bestFit="1" customWidth="1"/>
    <col min="2064" max="2304" width="9.140625" style="31"/>
    <col min="2305" max="2305" width="25.42578125" style="31" customWidth="1"/>
    <col min="2306" max="2306" width="34.85546875" style="31" customWidth="1"/>
    <col min="2307" max="2307" width="19.140625" style="31" customWidth="1"/>
    <col min="2308" max="2308" width="22.5703125" style="31" customWidth="1"/>
    <col min="2309" max="2309" width="15.5703125" style="31" customWidth="1"/>
    <col min="2310" max="2310" width="18.140625" style="31" customWidth="1"/>
    <col min="2311" max="2311" width="9.140625" style="31"/>
    <col min="2312" max="2312" width="17" style="31" bestFit="1" customWidth="1"/>
    <col min="2313" max="2314" width="15.140625" style="31" bestFit="1" customWidth="1"/>
    <col min="2315" max="2318" width="9.140625" style="31"/>
    <col min="2319" max="2319" width="12.28515625" style="31" bestFit="1" customWidth="1"/>
    <col min="2320" max="2560" width="9.140625" style="31"/>
    <col min="2561" max="2561" width="25.42578125" style="31" customWidth="1"/>
    <col min="2562" max="2562" width="34.85546875" style="31" customWidth="1"/>
    <col min="2563" max="2563" width="19.140625" style="31" customWidth="1"/>
    <col min="2564" max="2564" width="22.5703125" style="31" customWidth="1"/>
    <col min="2565" max="2565" width="15.5703125" style="31" customWidth="1"/>
    <col min="2566" max="2566" width="18.140625" style="31" customWidth="1"/>
    <col min="2567" max="2567" width="9.140625" style="31"/>
    <col min="2568" max="2568" width="17" style="31" bestFit="1" customWidth="1"/>
    <col min="2569" max="2570" width="15.140625" style="31" bestFit="1" customWidth="1"/>
    <col min="2571" max="2574" width="9.140625" style="31"/>
    <col min="2575" max="2575" width="12.28515625" style="31" bestFit="1" customWidth="1"/>
    <col min="2576" max="2816" width="9.140625" style="31"/>
    <col min="2817" max="2817" width="25.42578125" style="31" customWidth="1"/>
    <col min="2818" max="2818" width="34.85546875" style="31" customWidth="1"/>
    <col min="2819" max="2819" width="19.140625" style="31" customWidth="1"/>
    <col min="2820" max="2820" width="22.5703125" style="31" customWidth="1"/>
    <col min="2821" max="2821" width="15.5703125" style="31" customWidth="1"/>
    <col min="2822" max="2822" width="18.140625" style="31" customWidth="1"/>
    <col min="2823" max="2823" width="9.140625" style="31"/>
    <col min="2824" max="2824" width="17" style="31" bestFit="1" customWidth="1"/>
    <col min="2825" max="2826" width="15.140625" style="31" bestFit="1" customWidth="1"/>
    <col min="2827" max="2830" width="9.140625" style="31"/>
    <col min="2831" max="2831" width="12.28515625" style="31" bestFit="1" customWidth="1"/>
    <col min="2832" max="3072" width="9.140625" style="31"/>
    <col min="3073" max="3073" width="25.42578125" style="31" customWidth="1"/>
    <col min="3074" max="3074" width="34.85546875" style="31" customWidth="1"/>
    <col min="3075" max="3075" width="19.140625" style="31" customWidth="1"/>
    <col min="3076" max="3076" width="22.5703125" style="31" customWidth="1"/>
    <col min="3077" max="3077" width="15.5703125" style="31" customWidth="1"/>
    <col min="3078" max="3078" width="18.140625" style="31" customWidth="1"/>
    <col min="3079" max="3079" width="9.140625" style="31"/>
    <col min="3080" max="3080" width="17" style="31" bestFit="1" customWidth="1"/>
    <col min="3081" max="3082" width="15.140625" style="31" bestFit="1" customWidth="1"/>
    <col min="3083" max="3086" width="9.140625" style="31"/>
    <col min="3087" max="3087" width="12.28515625" style="31" bestFit="1" customWidth="1"/>
    <col min="3088" max="3328" width="9.140625" style="31"/>
    <col min="3329" max="3329" width="25.42578125" style="31" customWidth="1"/>
    <col min="3330" max="3330" width="34.85546875" style="31" customWidth="1"/>
    <col min="3331" max="3331" width="19.140625" style="31" customWidth="1"/>
    <col min="3332" max="3332" width="22.5703125" style="31" customWidth="1"/>
    <col min="3333" max="3333" width="15.5703125" style="31" customWidth="1"/>
    <col min="3334" max="3334" width="18.140625" style="31" customWidth="1"/>
    <col min="3335" max="3335" width="9.140625" style="31"/>
    <col min="3336" max="3336" width="17" style="31" bestFit="1" customWidth="1"/>
    <col min="3337" max="3338" width="15.140625" style="31" bestFit="1" customWidth="1"/>
    <col min="3339" max="3342" width="9.140625" style="31"/>
    <col min="3343" max="3343" width="12.28515625" style="31" bestFit="1" customWidth="1"/>
    <col min="3344" max="3584" width="9.140625" style="31"/>
    <col min="3585" max="3585" width="25.42578125" style="31" customWidth="1"/>
    <col min="3586" max="3586" width="34.85546875" style="31" customWidth="1"/>
    <col min="3587" max="3587" width="19.140625" style="31" customWidth="1"/>
    <col min="3588" max="3588" width="22.5703125" style="31" customWidth="1"/>
    <col min="3589" max="3589" width="15.5703125" style="31" customWidth="1"/>
    <col min="3590" max="3590" width="18.140625" style="31" customWidth="1"/>
    <col min="3591" max="3591" width="9.140625" style="31"/>
    <col min="3592" max="3592" width="17" style="31" bestFit="1" customWidth="1"/>
    <col min="3593" max="3594" width="15.140625" style="31" bestFit="1" customWidth="1"/>
    <col min="3595" max="3598" width="9.140625" style="31"/>
    <col min="3599" max="3599" width="12.28515625" style="31" bestFit="1" customWidth="1"/>
    <col min="3600" max="3840" width="9.140625" style="31"/>
    <col min="3841" max="3841" width="25.42578125" style="31" customWidth="1"/>
    <col min="3842" max="3842" width="34.85546875" style="31" customWidth="1"/>
    <col min="3843" max="3843" width="19.140625" style="31" customWidth="1"/>
    <col min="3844" max="3844" width="22.5703125" style="31" customWidth="1"/>
    <col min="3845" max="3845" width="15.5703125" style="31" customWidth="1"/>
    <col min="3846" max="3846" width="18.140625" style="31" customWidth="1"/>
    <col min="3847" max="3847" width="9.140625" style="31"/>
    <col min="3848" max="3848" width="17" style="31" bestFit="1" customWidth="1"/>
    <col min="3849" max="3850" width="15.140625" style="31" bestFit="1" customWidth="1"/>
    <col min="3851" max="3854" width="9.140625" style="31"/>
    <col min="3855" max="3855" width="12.28515625" style="31" bestFit="1" customWidth="1"/>
    <col min="3856" max="4096" width="9.140625" style="31"/>
    <col min="4097" max="4097" width="25.42578125" style="31" customWidth="1"/>
    <col min="4098" max="4098" width="34.85546875" style="31" customWidth="1"/>
    <col min="4099" max="4099" width="19.140625" style="31" customWidth="1"/>
    <col min="4100" max="4100" width="22.5703125" style="31" customWidth="1"/>
    <col min="4101" max="4101" width="15.5703125" style="31" customWidth="1"/>
    <col min="4102" max="4102" width="18.140625" style="31" customWidth="1"/>
    <col min="4103" max="4103" width="9.140625" style="31"/>
    <col min="4104" max="4104" width="17" style="31" bestFit="1" customWidth="1"/>
    <col min="4105" max="4106" width="15.140625" style="31" bestFit="1" customWidth="1"/>
    <col min="4107" max="4110" width="9.140625" style="31"/>
    <col min="4111" max="4111" width="12.28515625" style="31" bestFit="1" customWidth="1"/>
    <col min="4112" max="4352" width="9.140625" style="31"/>
    <col min="4353" max="4353" width="25.42578125" style="31" customWidth="1"/>
    <col min="4354" max="4354" width="34.85546875" style="31" customWidth="1"/>
    <col min="4355" max="4355" width="19.140625" style="31" customWidth="1"/>
    <col min="4356" max="4356" width="22.5703125" style="31" customWidth="1"/>
    <col min="4357" max="4357" width="15.5703125" style="31" customWidth="1"/>
    <col min="4358" max="4358" width="18.140625" style="31" customWidth="1"/>
    <col min="4359" max="4359" width="9.140625" style="31"/>
    <col min="4360" max="4360" width="17" style="31" bestFit="1" customWidth="1"/>
    <col min="4361" max="4362" width="15.140625" style="31" bestFit="1" customWidth="1"/>
    <col min="4363" max="4366" width="9.140625" style="31"/>
    <col min="4367" max="4367" width="12.28515625" style="31" bestFit="1" customWidth="1"/>
    <col min="4368" max="4608" width="9.140625" style="31"/>
    <col min="4609" max="4609" width="25.42578125" style="31" customWidth="1"/>
    <col min="4610" max="4610" width="34.85546875" style="31" customWidth="1"/>
    <col min="4611" max="4611" width="19.140625" style="31" customWidth="1"/>
    <col min="4612" max="4612" width="22.5703125" style="31" customWidth="1"/>
    <col min="4613" max="4613" width="15.5703125" style="31" customWidth="1"/>
    <col min="4614" max="4614" width="18.140625" style="31" customWidth="1"/>
    <col min="4615" max="4615" width="9.140625" style="31"/>
    <col min="4616" max="4616" width="17" style="31" bestFit="1" customWidth="1"/>
    <col min="4617" max="4618" width="15.140625" style="31" bestFit="1" customWidth="1"/>
    <col min="4619" max="4622" width="9.140625" style="31"/>
    <col min="4623" max="4623" width="12.28515625" style="31" bestFit="1" customWidth="1"/>
    <col min="4624" max="4864" width="9.140625" style="31"/>
    <col min="4865" max="4865" width="25.42578125" style="31" customWidth="1"/>
    <col min="4866" max="4866" width="34.85546875" style="31" customWidth="1"/>
    <col min="4867" max="4867" width="19.140625" style="31" customWidth="1"/>
    <col min="4868" max="4868" width="22.5703125" style="31" customWidth="1"/>
    <col min="4869" max="4869" width="15.5703125" style="31" customWidth="1"/>
    <col min="4870" max="4870" width="18.140625" style="31" customWidth="1"/>
    <col min="4871" max="4871" width="9.140625" style="31"/>
    <col min="4872" max="4872" width="17" style="31" bestFit="1" customWidth="1"/>
    <col min="4873" max="4874" width="15.140625" style="31" bestFit="1" customWidth="1"/>
    <col min="4875" max="4878" width="9.140625" style="31"/>
    <col min="4879" max="4879" width="12.28515625" style="31" bestFit="1" customWidth="1"/>
    <col min="4880" max="5120" width="9.140625" style="31"/>
    <col min="5121" max="5121" width="25.42578125" style="31" customWidth="1"/>
    <col min="5122" max="5122" width="34.85546875" style="31" customWidth="1"/>
    <col min="5123" max="5123" width="19.140625" style="31" customWidth="1"/>
    <col min="5124" max="5124" width="22.5703125" style="31" customWidth="1"/>
    <col min="5125" max="5125" width="15.5703125" style="31" customWidth="1"/>
    <col min="5126" max="5126" width="18.140625" style="31" customWidth="1"/>
    <col min="5127" max="5127" width="9.140625" style="31"/>
    <col min="5128" max="5128" width="17" style="31" bestFit="1" customWidth="1"/>
    <col min="5129" max="5130" width="15.140625" style="31" bestFit="1" customWidth="1"/>
    <col min="5131" max="5134" width="9.140625" style="31"/>
    <col min="5135" max="5135" width="12.28515625" style="31" bestFit="1" customWidth="1"/>
    <col min="5136" max="5376" width="9.140625" style="31"/>
    <col min="5377" max="5377" width="25.42578125" style="31" customWidth="1"/>
    <col min="5378" max="5378" width="34.85546875" style="31" customWidth="1"/>
    <col min="5379" max="5379" width="19.140625" style="31" customWidth="1"/>
    <col min="5380" max="5380" width="22.5703125" style="31" customWidth="1"/>
    <col min="5381" max="5381" width="15.5703125" style="31" customWidth="1"/>
    <col min="5382" max="5382" width="18.140625" style="31" customWidth="1"/>
    <col min="5383" max="5383" width="9.140625" style="31"/>
    <col min="5384" max="5384" width="17" style="31" bestFit="1" customWidth="1"/>
    <col min="5385" max="5386" width="15.140625" style="31" bestFit="1" customWidth="1"/>
    <col min="5387" max="5390" width="9.140625" style="31"/>
    <col min="5391" max="5391" width="12.28515625" style="31" bestFit="1" customWidth="1"/>
    <col min="5392" max="5632" width="9.140625" style="31"/>
    <col min="5633" max="5633" width="25.42578125" style="31" customWidth="1"/>
    <col min="5634" max="5634" width="34.85546875" style="31" customWidth="1"/>
    <col min="5635" max="5635" width="19.140625" style="31" customWidth="1"/>
    <col min="5636" max="5636" width="22.5703125" style="31" customWidth="1"/>
    <col min="5637" max="5637" width="15.5703125" style="31" customWidth="1"/>
    <col min="5638" max="5638" width="18.140625" style="31" customWidth="1"/>
    <col min="5639" max="5639" width="9.140625" style="31"/>
    <col min="5640" max="5640" width="17" style="31" bestFit="1" customWidth="1"/>
    <col min="5641" max="5642" width="15.140625" style="31" bestFit="1" customWidth="1"/>
    <col min="5643" max="5646" width="9.140625" style="31"/>
    <col min="5647" max="5647" width="12.28515625" style="31" bestFit="1" customWidth="1"/>
    <col min="5648" max="5888" width="9.140625" style="31"/>
    <col min="5889" max="5889" width="25.42578125" style="31" customWidth="1"/>
    <col min="5890" max="5890" width="34.85546875" style="31" customWidth="1"/>
    <col min="5891" max="5891" width="19.140625" style="31" customWidth="1"/>
    <col min="5892" max="5892" width="22.5703125" style="31" customWidth="1"/>
    <col min="5893" max="5893" width="15.5703125" style="31" customWidth="1"/>
    <col min="5894" max="5894" width="18.140625" style="31" customWidth="1"/>
    <col min="5895" max="5895" width="9.140625" style="31"/>
    <col min="5896" max="5896" width="17" style="31" bestFit="1" customWidth="1"/>
    <col min="5897" max="5898" width="15.140625" style="31" bestFit="1" customWidth="1"/>
    <col min="5899" max="5902" width="9.140625" style="31"/>
    <col min="5903" max="5903" width="12.28515625" style="31" bestFit="1" customWidth="1"/>
    <col min="5904" max="6144" width="9.140625" style="31"/>
    <col min="6145" max="6145" width="25.42578125" style="31" customWidth="1"/>
    <col min="6146" max="6146" width="34.85546875" style="31" customWidth="1"/>
    <col min="6147" max="6147" width="19.140625" style="31" customWidth="1"/>
    <col min="6148" max="6148" width="22.5703125" style="31" customWidth="1"/>
    <col min="6149" max="6149" width="15.5703125" style="31" customWidth="1"/>
    <col min="6150" max="6150" width="18.140625" style="31" customWidth="1"/>
    <col min="6151" max="6151" width="9.140625" style="31"/>
    <col min="6152" max="6152" width="17" style="31" bestFit="1" customWidth="1"/>
    <col min="6153" max="6154" width="15.140625" style="31" bestFit="1" customWidth="1"/>
    <col min="6155" max="6158" width="9.140625" style="31"/>
    <col min="6159" max="6159" width="12.28515625" style="31" bestFit="1" customWidth="1"/>
    <col min="6160" max="6400" width="9.140625" style="31"/>
    <col min="6401" max="6401" width="25.42578125" style="31" customWidth="1"/>
    <col min="6402" max="6402" width="34.85546875" style="31" customWidth="1"/>
    <col min="6403" max="6403" width="19.140625" style="31" customWidth="1"/>
    <col min="6404" max="6404" width="22.5703125" style="31" customWidth="1"/>
    <col min="6405" max="6405" width="15.5703125" style="31" customWidth="1"/>
    <col min="6406" max="6406" width="18.140625" style="31" customWidth="1"/>
    <col min="6407" max="6407" width="9.140625" style="31"/>
    <col min="6408" max="6408" width="17" style="31" bestFit="1" customWidth="1"/>
    <col min="6409" max="6410" width="15.140625" style="31" bestFit="1" customWidth="1"/>
    <col min="6411" max="6414" width="9.140625" style="31"/>
    <col min="6415" max="6415" width="12.28515625" style="31" bestFit="1" customWidth="1"/>
    <col min="6416" max="6656" width="9.140625" style="31"/>
    <col min="6657" max="6657" width="25.42578125" style="31" customWidth="1"/>
    <col min="6658" max="6658" width="34.85546875" style="31" customWidth="1"/>
    <col min="6659" max="6659" width="19.140625" style="31" customWidth="1"/>
    <col min="6660" max="6660" width="22.5703125" style="31" customWidth="1"/>
    <col min="6661" max="6661" width="15.5703125" style="31" customWidth="1"/>
    <col min="6662" max="6662" width="18.140625" style="31" customWidth="1"/>
    <col min="6663" max="6663" width="9.140625" style="31"/>
    <col min="6664" max="6664" width="17" style="31" bestFit="1" customWidth="1"/>
    <col min="6665" max="6666" width="15.140625" style="31" bestFit="1" customWidth="1"/>
    <col min="6667" max="6670" width="9.140625" style="31"/>
    <col min="6671" max="6671" width="12.28515625" style="31" bestFit="1" customWidth="1"/>
    <col min="6672" max="6912" width="9.140625" style="31"/>
    <col min="6913" max="6913" width="25.42578125" style="31" customWidth="1"/>
    <col min="6914" max="6914" width="34.85546875" style="31" customWidth="1"/>
    <col min="6915" max="6915" width="19.140625" style="31" customWidth="1"/>
    <col min="6916" max="6916" width="22.5703125" style="31" customWidth="1"/>
    <col min="6917" max="6917" width="15.5703125" style="31" customWidth="1"/>
    <col min="6918" max="6918" width="18.140625" style="31" customWidth="1"/>
    <col min="6919" max="6919" width="9.140625" style="31"/>
    <col min="6920" max="6920" width="17" style="31" bestFit="1" customWidth="1"/>
    <col min="6921" max="6922" width="15.140625" style="31" bestFit="1" customWidth="1"/>
    <col min="6923" max="6926" width="9.140625" style="31"/>
    <col min="6927" max="6927" width="12.28515625" style="31" bestFit="1" customWidth="1"/>
    <col min="6928" max="7168" width="9.140625" style="31"/>
    <col min="7169" max="7169" width="25.42578125" style="31" customWidth="1"/>
    <col min="7170" max="7170" width="34.85546875" style="31" customWidth="1"/>
    <col min="7171" max="7171" width="19.140625" style="31" customWidth="1"/>
    <col min="7172" max="7172" width="22.5703125" style="31" customWidth="1"/>
    <col min="7173" max="7173" width="15.5703125" style="31" customWidth="1"/>
    <col min="7174" max="7174" width="18.140625" style="31" customWidth="1"/>
    <col min="7175" max="7175" width="9.140625" style="31"/>
    <col min="7176" max="7176" width="17" style="31" bestFit="1" customWidth="1"/>
    <col min="7177" max="7178" width="15.140625" style="31" bestFit="1" customWidth="1"/>
    <col min="7179" max="7182" width="9.140625" style="31"/>
    <col min="7183" max="7183" width="12.28515625" style="31" bestFit="1" customWidth="1"/>
    <col min="7184" max="7424" width="9.140625" style="31"/>
    <col min="7425" max="7425" width="25.42578125" style="31" customWidth="1"/>
    <col min="7426" max="7426" width="34.85546875" style="31" customWidth="1"/>
    <col min="7427" max="7427" width="19.140625" style="31" customWidth="1"/>
    <col min="7428" max="7428" width="22.5703125" style="31" customWidth="1"/>
    <col min="7429" max="7429" width="15.5703125" style="31" customWidth="1"/>
    <col min="7430" max="7430" width="18.140625" style="31" customWidth="1"/>
    <col min="7431" max="7431" width="9.140625" style="31"/>
    <col min="7432" max="7432" width="17" style="31" bestFit="1" customWidth="1"/>
    <col min="7433" max="7434" width="15.140625" style="31" bestFit="1" customWidth="1"/>
    <col min="7435" max="7438" width="9.140625" style="31"/>
    <col min="7439" max="7439" width="12.28515625" style="31" bestFit="1" customWidth="1"/>
    <col min="7440" max="7680" width="9.140625" style="31"/>
    <col min="7681" max="7681" width="25.42578125" style="31" customWidth="1"/>
    <col min="7682" max="7682" width="34.85546875" style="31" customWidth="1"/>
    <col min="7683" max="7683" width="19.140625" style="31" customWidth="1"/>
    <col min="7684" max="7684" width="22.5703125" style="31" customWidth="1"/>
    <col min="7685" max="7685" width="15.5703125" style="31" customWidth="1"/>
    <col min="7686" max="7686" width="18.140625" style="31" customWidth="1"/>
    <col min="7687" max="7687" width="9.140625" style="31"/>
    <col min="7688" max="7688" width="17" style="31" bestFit="1" customWidth="1"/>
    <col min="7689" max="7690" width="15.140625" style="31" bestFit="1" customWidth="1"/>
    <col min="7691" max="7694" width="9.140625" style="31"/>
    <col min="7695" max="7695" width="12.28515625" style="31" bestFit="1" customWidth="1"/>
    <col min="7696" max="7936" width="9.140625" style="31"/>
    <col min="7937" max="7937" width="25.42578125" style="31" customWidth="1"/>
    <col min="7938" max="7938" width="34.85546875" style="31" customWidth="1"/>
    <col min="7939" max="7939" width="19.140625" style="31" customWidth="1"/>
    <col min="7940" max="7940" width="22.5703125" style="31" customWidth="1"/>
    <col min="7941" max="7941" width="15.5703125" style="31" customWidth="1"/>
    <col min="7942" max="7942" width="18.140625" style="31" customWidth="1"/>
    <col min="7943" max="7943" width="9.140625" style="31"/>
    <col min="7944" max="7944" width="17" style="31" bestFit="1" customWidth="1"/>
    <col min="7945" max="7946" width="15.140625" style="31" bestFit="1" customWidth="1"/>
    <col min="7947" max="7950" width="9.140625" style="31"/>
    <col min="7951" max="7951" width="12.28515625" style="31" bestFit="1" customWidth="1"/>
    <col min="7952" max="8192" width="9.140625" style="31"/>
    <col min="8193" max="8193" width="25.42578125" style="31" customWidth="1"/>
    <col min="8194" max="8194" width="34.85546875" style="31" customWidth="1"/>
    <col min="8195" max="8195" width="19.140625" style="31" customWidth="1"/>
    <col min="8196" max="8196" width="22.5703125" style="31" customWidth="1"/>
    <col min="8197" max="8197" width="15.5703125" style="31" customWidth="1"/>
    <col min="8198" max="8198" width="18.140625" style="31" customWidth="1"/>
    <col min="8199" max="8199" width="9.140625" style="31"/>
    <col min="8200" max="8200" width="17" style="31" bestFit="1" customWidth="1"/>
    <col min="8201" max="8202" width="15.140625" style="31" bestFit="1" customWidth="1"/>
    <col min="8203" max="8206" width="9.140625" style="31"/>
    <col min="8207" max="8207" width="12.28515625" style="31" bestFit="1" customWidth="1"/>
    <col min="8208" max="8448" width="9.140625" style="31"/>
    <col min="8449" max="8449" width="25.42578125" style="31" customWidth="1"/>
    <col min="8450" max="8450" width="34.85546875" style="31" customWidth="1"/>
    <col min="8451" max="8451" width="19.140625" style="31" customWidth="1"/>
    <col min="8452" max="8452" width="22.5703125" style="31" customWidth="1"/>
    <col min="8453" max="8453" width="15.5703125" style="31" customWidth="1"/>
    <col min="8454" max="8454" width="18.140625" style="31" customWidth="1"/>
    <col min="8455" max="8455" width="9.140625" style="31"/>
    <col min="8456" max="8456" width="17" style="31" bestFit="1" customWidth="1"/>
    <col min="8457" max="8458" width="15.140625" style="31" bestFit="1" customWidth="1"/>
    <col min="8459" max="8462" width="9.140625" style="31"/>
    <col min="8463" max="8463" width="12.28515625" style="31" bestFit="1" customWidth="1"/>
    <col min="8464" max="8704" width="9.140625" style="31"/>
    <col min="8705" max="8705" width="25.42578125" style="31" customWidth="1"/>
    <col min="8706" max="8706" width="34.85546875" style="31" customWidth="1"/>
    <col min="8707" max="8707" width="19.140625" style="31" customWidth="1"/>
    <col min="8708" max="8708" width="22.5703125" style="31" customWidth="1"/>
    <col min="8709" max="8709" width="15.5703125" style="31" customWidth="1"/>
    <col min="8710" max="8710" width="18.140625" style="31" customWidth="1"/>
    <col min="8711" max="8711" width="9.140625" style="31"/>
    <col min="8712" max="8712" width="17" style="31" bestFit="1" customWidth="1"/>
    <col min="8713" max="8714" width="15.140625" style="31" bestFit="1" customWidth="1"/>
    <col min="8715" max="8718" width="9.140625" style="31"/>
    <col min="8719" max="8719" width="12.28515625" style="31" bestFit="1" customWidth="1"/>
    <col min="8720" max="8960" width="9.140625" style="31"/>
    <col min="8961" max="8961" width="25.42578125" style="31" customWidth="1"/>
    <col min="8962" max="8962" width="34.85546875" style="31" customWidth="1"/>
    <col min="8963" max="8963" width="19.140625" style="31" customWidth="1"/>
    <col min="8964" max="8964" width="22.5703125" style="31" customWidth="1"/>
    <col min="8965" max="8965" width="15.5703125" style="31" customWidth="1"/>
    <col min="8966" max="8966" width="18.140625" style="31" customWidth="1"/>
    <col min="8967" max="8967" width="9.140625" style="31"/>
    <col min="8968" max="8968" width="17" style="31" bestFit="1" customWidth="1"/>
    <col min="8969" max="8970" width="15.140625" style="31" bestFit="1" customWidth="1"/>
    <col min="8971" max="8974" width="9.140625" style="31"/>
    <col min="8975" max="8975" width="12.28515625" style="31" bestFit="1" customWidth="1"/>
    <col min="8976" max="9216" width="9.140625" style="31"/>
    <col min="9217" max="9217" width="25.42578125" style="31" customWidth="1"/>
    <col min="9218" max="9218" width="34.85546875" style="31" customWidth="1"/>
    <col min="9219" max="9219" width="19.140625" style="31" customWidth="1"/>
    <col min="9220" max="9220" width="22.5703125" style="31" customWidth="1"/>
    <col min="9221" max="9221" width="15.5703125" style="31" customWidth="1"/>
    <col min="9222" max="9222" width="18.140625" style="31" customWidth="1"/>
    <col min="9223" max="9223" width="9.140625" style="31"/>
    <col min="9224" max="9224" width="17" style="31" bestFit="1" customWidth="1"/>
    <col min="9225" max="9226" width="15.140625" style="31" bestFit="1" customWidth="1"/>
    <col min="9227" max="9230" width="9.140625" style="31"/>
    <col min="9231" max="9231" width="12.28515625" style="31" bestFit="1" customWidth="1"/>
    <col min="9232" max="9472" width="9.140625" style="31"/>
    <col min="9473" max="9473" width="25.42578125" style="31" customWidth="1"/>
    <col min="9474" max="9474" width="34.85546875" style="31" customWidth="1"/>
    <col min="9475" max="9475" width="19.140625" style="31" customWidth="1"/>
    <col min="9476" max="9476" width="22.5703125" style="31" customWidth="1"/>
    <col min="9477" max="9477" width="15.5703125" style="31" customWidth="1"/>
    <col min="9478" max="9478" width="18.140625" style="31" customWidth="1"/>
    <col min="9479" max="9479" width="9.140625" style="31"/>
    <col min="9480" max="9480" width="17" style="31" bestFit="1" customWidth="1"/>
    <col min="9481" max="9482" width="15.140625" style="31" bestFit="1" customWidth="1"/>
    <col min="9483" max="9486" width="9.140625" style="31"/>
    <col min="9487" max="9487" width="12.28515625" style="31" bestFit="1" customWidth="1"/>
    <col min="9488" max="9728" width="9.140625" style="31"/>
    <col min="9729" max="9729" width="25.42578125" style="31" customWidth="1"/>
    <col min="9730" max="9730" width="34.85546875" style="31" customWidth="1"/>
    <col min="9731" max="9731" width="19.140625" style="31" customWidth="1"/>
    <col min="9732" max="9732" width="22.5703125" style="31" customWidth="1"/>
    <col min="9733" max="9733" width="15.5703125" style="31" customWidth="1"/>
    <col min="9734" max="9734" width="18.140625" style="31" customWidth="1"/>
    <col min="9735" max="9735" width="9.140625" style="31"/>
    <col min="9736" max="9736" width="17" style="31" bestFit="1" customWidth="1"/>
    <col min="9737" max="9738" width="15.140625" style="31" bestFit="1" customWidth="1"/>
    <col min="9739" max="9742" width="9.140625" style="31"/>
    <col min="9743" max="9743" width="12.28515625" style="31" bestFit="1" customWidth="1"/>
    <col min="9744" max="9984" width="9.140625" style="31"/>
    <col min="9985" max="9985" width="25.42578125" style="31" customWidth="1"/>
    <col min="9986" max="9986" width="34.85546875" style="31" customWidth="1"/>
    <col min="9987" max="9987" width="19.140625" style="31" customWidth="1"/>
    <col min="9988" max="9988" width="22.5703125" style="31" customWidth="1"/>
    <col min="9989" max="9989" width="15.5703125" style="31" customWidth="1"/>
    <col min="9990" max="9990" width="18.140625" style="31" customWidth="1"/>
    <col min="9991" max="9991" width="9.140625" style="31"/>
    <col min="9992" max="9992" width="17" style="31" bestFit="1" customWidth="1"/>
    <col min="9993" max="9994" width="15.140625" style="31" bestFit="1" customWidth="1"/>
    <col min="9995" max="9998" width="9.140625" style="31"/>
    <col min="9999" max="9999" width="12.28515625" style="31" bestFit="1" customWidth="1"/>
    <col min="10000" max="10240" width="9.140625" style="31"/>
    <col min="10241" max="10241" width="25.42578125" style="31" customWidth="1"/>
    <col min="10242" max="10242" width="34.85546875" style="31" customWidth="1"/>
    <col min="10243" max="10243" width="19.140625" style="31" customWidth="1"/>
    <col min="10244" max="10244" width="22.5703125" style="31" customWidth="1"/>
    <col min="10245" max="10245" width="15.5703125" style="31" customWidth="1"/>
    <col min="10246" max="10246" width="18.140625" style="31" customWidth="1"/>
    <col min="10247" max="10247" width="9.140625" style="31"/>
    <col min="10248" max="10248" width="17" style="31" bestFit="1" customWidth="1"/>
    <col min="10249" max="10250" width="15.140625" style="31" bestFit="1" customWidth="1"/>
    <col min="10251" max="10254" width="9.140625" style="31"/>
    <col min="10255" max="10255" width="12.28515625" style="31" bestFit="1" customWidth="1"/>
    <col min="10256" max="10496" width="9.140625" style="31"/>
    <col min="10497" max="10497" width="25.42578125" style="31" customWidth="1"/>
    <col min="10498" max="10498" width="34.85546875" style="31" customWidth="1"/>
    <col min="10499" max="10499" width="19.140625" style="31" customWidth="1"/>
    <col min="10500" max="10500" width="22.5703125" style="31" customWidth="1"/>
    <col min="10501" max="10501" width="15.5703125" style="31" customWidth="1"/>
    <col min="10502" max="10502" width="18.140625" style="31" customWidth="1"/>
    <col min="10503" max="10503" width="9.140625" style="31"/>
    <col min="10504" max="10504" width="17" style="31" bestFit="1" customWidth="1"/>
    <col min="10505" max="10506" width="15.140625" style="31" bestFit="1" customWidth="1"/>
    <col min="10507" max="10510" width="9.140625" style="31"/>
    <col min="10511" max="10511" width="12.28515625" style="31" bestFit="1" customWidth="1"/>
    <col min="10512" max="10752" width="9.140625" style="31"/>
    <col min="10753" max="10753" width="25.42578125" style="31" customWidth="1"/>
    <col min="10754" max="10754" width="34.85546875" style="31" customWidth="1"/>
    <col min="10755" max="10755" width="19.140625" style="31" customWidth="1"/>
    <col min="10756" max="10756" width="22.5703125" style="31" customWidth="1"/>
    <col min="10757" max="10757" width="15.5703125" style="31" customWidth="1"/>
    <col min="10758" max="10758" width="18.140625" style="31" customWidth="1"/>
    <col min="10759" max="10759" width="9.140625" style="31"/>
    <col min="10760" max="10760" width="17" style="31" bestFit="1" customWidth="1"/>
    <col min="10761" max="10762" width="15.140625" style="31" bestFit="1" customWidth="1"/>
    <col min="10763" max="10766" width="9.140625" style="31"/>
    <col min="10767" max="10767" width="12.28515625" style="31" bestFit="1" customWidth="1"/>
    <col min="10768" max="11008" width="9.140625" style="31"/>
    <col min="11009" max="11009" width="25.42578125" style="31" customWidth="1"/>
    <col min="11010" max="11010" width="34.85546875" style="31" customWidth="1"/>
    <col min="11011" max="11011" width="19.140625" style="31" customWidth="1"/>
    <col min="11012" max="11012" width="22.5703125" style="31" customWidth="1"/>
    <col min="11013" max="11013" width="15.5703125" style="31" customWidth="1"/>
    <col min="11014" max="11014" width="18.140625" style="31" customWidth="1"/>
    <col min="11015" max="11015" width="9.140625" style="31"/>
    <col min="11016" max="11016" width="17" style="31" bestFit="1" customWidth="1"/>
    <col min="11017" max="11018" width="15.140625" style="31" bestFit="1" customWidth="1"/>
    <col min="11019" max="11022" width="9.140625" style="31"/>
    <col min="11023" max="11023" width="12.28515625" style="31" bestFit="1" customWidth="1"/>
    <col min="11024" max="11264" width="9.140625" style="31"/>
    <col min="11265" max="11265" width="25.42578125" style="31" customWidth="1"/>
    <col min="11266" max="11266" width="34.85546875" style="31" customWidth="1"/>
    <col min="11267" max="11267" width="19.140625" style="31" customWidth="1"/>
    <col min="11268" max="11268" width="22.5703125" style="31" customWidth="1"/>
    <col min="11269" max="11269" width="15.5703125" style="31" customWidth="1"/>
    <col min="11270" max="11270" width="18.140625" style="31" customWidth="1"/>
    <col min="11271" max="11271" width="9.140625" style="31"/>
    <col min="11272" max="11272" width="17" style="31" bestFit="1" customWidth="1"/>
    <col min="11273" max="11274" width="15.140625" style="31" bestFit="1" customWidth="1"/>
    <col min="11275" max="11278" width="9.140625" style="31"/>
    <col min="11279" max="11279" width="12.28515625" style="31" bestFit="1" customWidth="1"/>
    <col min="11280" max="11520" width="9.140625" style="31"/>
    <col min="11521" max="11521" width="25.42578125" style="31" customWidth="1"/>
    <col min="11522" max="11522" width="34.85546875" style="31" customWidth="1"/>
    <col min="11523" max="11523" width="19.140625" style="31" customWidth="1"/>
    <col min="11524" max="11524" width="22.5703125" style="31" customWidth="1"/>
    <col min="11525" max="11525" width="15.5703125" style="31" customWidth="1"/>
    <col min="11526" max="11526" width="18.140625" style="31" customWidth="1"/>
    <col min="11527" max="11527" width="9.140625" style="31"/>
    <col min="11528" max="11528" width="17" style="31" bestFit="1" customWidth="1"/>
    <col min="11529" max="11530" width="15.140625" style="31" bestFit="1" customWidth="1"/>
    <col min="11531" max="11534" width="9.140625" style="31"/>
    <col min="11535" max="11535" width="12.28515625" style="31" bestFit="1" customWidth="1"/>
    <col min="11536" max="11776" width="9.140625" style="31"/>
    <col min="11777" max="11777" width="25.42578125" style="31" customWidth="1"/>
    <col min="11778" max="11778" width="34.85546875" style="31" customWidth="1"/>
    <col min="11779" max="11779" width="19.140625" style="31" customWidth="1"/>
    <col min="11780" max="11780" width="22.5703125" style="31" customWidth="1"/>
    <col min="11781" max="11781" width="15.5703125" style="31" customWidth="1"/>
    <col min="11782" max="11782" width="18.140625" style="31" customWidth="1"/>
    <col min="11783" max="11783" width="9.140625" style="31"/>
    <col min="11784" max="11784" width="17" style="31" bestFit="1" customWidth="1"/>
    <col min="11785" max="11786" width="15.140625" style="31" bestFit="1" customWidth="1"/>
    <col min="11787" max="11790" width="9.140625" style="31"/>
    <col min="11791" max="11791" width="12.28515625" style="31" bestFit="1" customWidth="1"/>
    <col min="11792" max="12032" width="9.140625" style="31"/>
    <col min="12033" max="12033" width="25.42578125" style="31" customWidth="1"/>
    <col min="12034" max="12034" width="34.85546875" style="31" customWidth="1"/>
    <col min="12035" max="12035" width="19.140625" style="31" customWidth="1"/>
    <col min="12036" max="12036" width="22.5703125" style="31" customWidth="1"/>
    <col min="12037" max="12037" width="15.5703125" style="31" customWidth="1"/>
    <col min="12038" max="12038" width="18.140625" style="31" customWidth="1"/>
    <col min="12039" max="12039" width="9.140625" style="31"/>
    <col min="12040" max="12040" width="17" style="31" bestFit="1" customWidth="1"/>
    <col min="12041" max="12042" width="15.140625" style="31" bestFit="1" customWidth="1"/>
    <col min="12043" max="12046" width="9.140625" style="31"/>
    <col min="12047" max="12047" width="12.28515625" style="31" bestFit="1" customWidth="1"/>
    <col min="12048" max="12288" width="9.140625" style="31"/>
    <col min="12289" max="12289" width="25.42578125" style="31" customWidth="1"/>
    <col min="12290" max="12290" width="34.85546875" style="31" customWidth="1"/>
    <col min="12291" max="12291" width="19.140625" style="31" customWidth="1"/>
    <col min="12292" max="12292" width="22.5703125" style="31" customWidth="1"/>
    <col min="12293" max="12293" width="15.5703125" style="31" customWidth="1"/>
    <col min="12294" max="12294" width="18.140625" style="31" customWidth="1"/>
    <col min="12295" max="12295" width="9.140625" style="31"/>
    <col min="12296" max="12296" width="17" style="31" bestFit="1" customWidth="1"/>
    <col min="12297" max="12298" width="15.140625" style="31" bestFit="1" customWidth="1"/>
    <col min="12299" max="12302" width="9.140625" style="31"/>
    <col min="12303" max="12303" width="12.28515625" style="31" bestFit="1" customWidth="1"/>
    <col min="12304" max="12544" width="9.140625" style="31"/>
    <col min="12545" max="12545" width="25.42578125" style="31" customWidth="1"/>
    <col min="12546" max="12546" width="34.85546875" style="31" customWidth="1"/>
    <col min="12547" max="12547" width="19.140625" style="31" customWidth="1"/>
    <col min="12548" max="12548" width="22.5703125" style="31" customWidth="1"/>
    <col min="12549" max="12549" width="15.5703125" style="31" customWidth="1"/>
    <col min="12550" max="12550" width="18.140625" style="31" customWidth="1"/>
    <col min="12551" max="12551" width="9.140625" style="31"/>
    <col min="12552" max="12552" width="17" style="31" bestFit="1" customWidth="1"/>
    <col min="12553" max="12554" width="15.140625" style="31" bestFit="1" customWidth="1"/>
    <col min="12555" max="12558" width="9.140625" style="31"/>
    <col min="12559" max="12559" width="12.28515625" style="31" bestFit="1" customWidth="1"/>
    <col min="12560" max="12800" width="9.140625" style="31"/>
    <col min="12801" max="12801" width="25.42578125" style="31" customWidth="1"/>
    <col min="12802" max="12802" width="34.85546875" style="31" customWidth="1"/>
    <col min="12803" max="12803" width="19.140625" style="31" customWidth="1"/>
    <col min="12804" max="12804" width="22.5703125" style="31" customWidth="1"/>
    <col min="12805" max="12805" width="15.5703125" style="31" customWidth="1"/>
    <col min="12806" max="12806" width="18.140625" style="31" customWidth="1"/>
    <col min="12807" max="12807" width="9.140625" style="31"/>
    <col min="12808" max="12808" width="17" style="31" bestFit="1" customWidth="1"/>
    <col min="12809" max="12810" width="15.140625" style="31" bestFit="1" customWidth="1"/>
    <col min="12811" max="12814" width="9.140625" style="31"/>
    <col min="12815" max="12815" width="12.28515625" style="31" bestFit="1" customWidth="1"/>
    <col min="12816" max="13056" width="9.140625" style="31"/>
    <col min="13057" max="13057" width="25.42578125" style="31" customWidth="1"/>
    <col min="13058" max="13058" width="34.85546875" style="31" customWidth="1"/>
    <col min="13059" max="13059" width="19.140625" style="31" customWidth="1"/>
    <col min="13060" max="13060" width="22.5703125" style="31" customWidth="1"/>
    <col min="13061" max="13061" width="15.5703125" style="31" customWidth="1"/>
    <col min="13062" max="13062" width="18.140625" style="31" customWidth="1"/>
    <col min="13063" max="13063" width="9.140625" style="31"/>
    <col min="13064" max="13064" width="17" style="31" bestFit="1" customWidth="1"/>
    <col min="13065" max="13066" width="15.140625" style="31" bestFit="1" customWidth="1"/>
    <col min="13067" max="13070" width="9.140625" style="31"/>
    <col min="13071" max="13071" width="12.28515625" style="31" bestFit="1" customWidth="1"/>
    <col min="13072" max="13312" width="9.140625" style="31"/>
    <col min="13313" max="13313" width="25.42578125" style="31" customWidth="1"/>
    <col min="13314" max="13314" width="34.85546875" style="31" customWidth="1"/>
    <col min="13315" max="13315" width="19.140625" style="31" customWidth="1"/>
    <col min="13316" max="13316" width="22.5703125" style="31" customWidth="1"/>
    <col min="13317" max="13317" width="15.5703125" style="31" customWidth="1"/>
    <col min="13318" max="13318" width="18.140625" style="31" customWidth="1"/>
    <col min="13319" max="13319" width="9.140625" style="31"/>
    <col min="13320" max="13320" width="17" style="31" bestFit="1" customWidth="1"/>
    <col min="13321" max="13322" width="15.140625" style="31" bestFit="1" customWidth="1"/>
    <col min="13323" max="13326" width="9.140625" style="31"/>
    <col min="13327" max="13327" width="12.28515625" style="31" bestFit="1" customWidth="1"/>
    <col min="13328" max="13568" width="9.140625" style="31"/>
    <col min="13569" max="13569" width="25.42578125" style="31" customWidth="1"/>
    <col min="13570" max="13570" width="34.85546875" style="31" customWidth="1"/>
    <col min="13571" max="13571" width="19.140625" style="31" customWidth="1"/>
    <col min="13572" max="13572" width="22.5703125" style="31" customWidth="1"/>
    <col min="13573" max="13573" width="15.5703125" style="31" customWidth="1"/>
    <col min="13574" max="13574" width="18.140625" style="31" customWidth="1"/>
    <col min="13575" max="13575" width="9.140625" style="31"/>
    <col min="13576" max="13576" width="17" style="31" bestFit="1" customWidth="1"/>
    <col min="13577" max="13578" width="15.140625" style="31" bestFit="1" customWidth="1"/>
    <col min="13579" max="13582" width="9.140625" style="31"/>
    <col min="13583" max="13583" width="12.28515625" style="31" bestFit="1" customWidth="1"/>
    <col min="13584" max="13824" width="9.140625" style="31"/>
    <col min="13825" max="13825" width="25.42578125" style="31" customWidth="1"/>
    <col min="13826" max="13826" width="34.85546875" style="31" customWidth="1"/>
    <col min="13827" max="13827" width="19.140625" style="31" customWidth="1"/>
    <col min="13828" max="13828" width="22.5703125" style="31" customWidth="1"/>
    <col min="13829" max="13829" width="15.5703125" style="31" customWidth="1"/>
    <col min="13830" max="13830" width="18.140625" style="31" customWidth="1"/>
    <col min="13831" max="13831" width="9.140625" style="31"/>
    <col min="13832" max="13832" width="17" style="31" bestFit="1" customWidth="1"/>
    <col min="13833" max="13834" width="15.140625" style="31" bestFit="1" customWidth="1"/>
    <col min="13835" max="13838" width="9.140625" style="31"/>
    <col min="13839" max="13839" width="12.28515625" style="31" bestFit="1" customWidth="1"/>
    <col min="13840" max="14080" width="9.140625" style="31"/>
    <col min="14081" max="14081" width="25.42578125" style="31" customWidth="1"/>
    <col min="14082" max="14082" width="34.85546875" style="31" customWidth="1"/>
    <col min="14083" max="14083" width="19.140625" style="31" customWidth="1"/>
    <col min="14084" max="14084" width="22.5703125" style="31" customWidth="1"/>
    <col min="14085" max="14085" width="15.5703125" style="31" customWidth="1"/>
    <col min="14086" max="14086" width="18.140625" style="31" customWidth="1"/>
    <col min="14087" max="14087" width="9.140625" style="31"/>
    <col min="14088" max="14088" width="17" style="31" bestFit="1" customWidth="1"/>
    <col min="14089" max="14090" width="15.140625" style="31" bestFit="1" customWidth="1"/>
    <col min="14091" max="14094" width="9.140625" style="31"/>
    <col min="14095" max="14095" width="12.28515625" style="31" bestFit="1" customWidth="1"/>
    <col min="14096" max="14336" width="9.140625" style="31"/>
    <col min="14337" max="14337" width="25.42578125" style="31" customWidth="1"/>
    <col min="14338" max="14338" width="34.85546875" style="31" customWidth="1"/>
    <col min="14339" max="14339" width="19.140625" style="31" customWidth="1"/>
    <col min="14340" max="14340" width="22.5703125" style="31" customWidth="1"/>
    <col min="14341" max="14341" width="15.5703125" style="31" customWidth="1"/>
    <col min="14342" max="14342" width="18.140625" style="31" customWidth="1"/>
    <col min="14343" max="14343" width="9.140625" style="31"/>
    <col min="14344" max="14344" width="17" style="31" bestFit="1" customWidth="1"/>
    <col min="14345" max="14346" width="15.140625" style="31" bestFit="1" customWidth="1"/>
    <col min="14347" max="14350" width="9.140625" style="31"/>
    <col min="14351" max="14351" width="12.28515625" style="31" bestFit="1" customWidth="1"/>
    <col min="14352" max="14592" width="9.140625" style="31"/>
    <col min="14593" max="14593" width="25.42578125" style="31" customWidth="1"/>
    <col min="14594" max="14594" width="34.85546875" style="31" customWidth="1"/>
    <col min="14595" max="14595" width="19.140625" style="31" customWidth="1"/>
    <col min="14596" max="14596" width="22.5703125" style="31" customWidth="1"/>
    <col min="14597" max="14597" width="15.5703125" style="31" customWidth="1"/>
    <col min="14598" max="14598" width="18.140625" style="31" customWidth="1"/>
    <col min="14599" max="14599" width="9.140625" style="31"/>
    <col min="14600" max="14600" width="17" style="31" bestFit="1" customWidth="1"/>
    <col min="14601" max="14602" width="15.140625" style="31" bestFit="1" customWidth="1"/>
    <col min="14603" max="14606" width="9.140625" style="31"/>
    <col min="14607" max="14607" width="12.28515625" style="31" bestFit="1" customWidth="1"/>
    <col min="14608" max="14848" width="9.140625" style="31"/>
    <col min="14849" max="14849" width="25.42578125" style="31" customWidth="1"/>
    <col min="14850" max="14850" width="34.85546875" style="31" customWidth="1"/>
    <col min="14851" max="14851" width="19.140625" style="31" customWidth="1"/>
    <col min="14852" max="14852" width="22.5703125" style="31" customWidth="1"/>
    <col min="14853" max="14853" width="15.5703125" style="31" customWidth="1"/>
    <col min="14854" max="14854" width="18.140625" style="31" customWidth="1"/>
    <col min="14855" max="14855" width="9.140625" style="31"/>
    <col min="14856" max="14856" width="17" style="31" bestFit="1" customWidth="1"/>
    <col min="14857" max="14858" width="15.140625" style="31" bestFit="1" customWidth="1"/>
    <col min="14859" max="14862" width="9.140625" style="31"/>
    <col min="14863" max="14863" width="12.28515625" style="31" bestFit="1" customWidth="1"/>
    <col min="14864" max="15104" width="9.140625" style="31"/>
    <col min="15105" max="15105" width="25.42578125" style="31" customWidth="1"/>
    <col min="15106" max="15106" width="34.85546875" style="31" customWidth="1"/>
    <col min="15107" max="15107" width="19.140625" style="31" customWidth="1"/>
    <col min="15108" max="15108" width="22.5703125" style="31" customWidth="1"/>
    <col min="15109" max="15109" width="15.5703125" style="31" customWidth="1"/>
    <col min="15110" max="15110" width="18.140625" style="31" customWidth="1"/>
    <col min="15111" max="15111" width="9.140625" style="31"/>
    <col min="15112" max="15112" width="17" style="31" bestFit="1" customWidth="1"/>
    <col min="15113" max="15114" width="15.140625" style="31" bestFit="1" customWidth="1"/>
    <col min="15115" max="15118" width="9.140625" style="31"/>
    <col min="15119" max="15119" width="12.28515625" style="31" bestFit="1" customWidth="1"/>
    <col min="15120" max="15360" width="9.140625" style="31"/>
    <col min="15361" max="15361" width="25.42578125" style="31" customWidth="1"/>
    <col min="15362" max="15362" width="34.85546875" style="31" customWidth="1"/>
    <col min="15363" max="15363" width="19.140625" style="31" customWidth="1"/>
    <col min="15364" max="15364" width="22.5703125" style="31" customWidth="1"/>
    <col min="15365" max="15365" width="15.5703125" style="31" customWidth="1"/>
    <col min="15366" max="15366" width="18.140625" style="31" customWidth="1"/>
    <col min="15367" max="15367" width="9.140625" style="31"/>
    <col min="15368" max="15368" width="17" style="31" bestFit="1" customWidth="1"/>
    <col min="15369" max="15370" width="15.140625" style="31" bestFit="1" customWidth="1"/>
    <col min="15371" max="15374" width="9.140625" style="31"/>
    <col min="15375" max="15375" width="12.28515625" style="31" bestFit="1" customWidth="1"/>
    <col min="15376" max="15616" width="9.140625" style="31"/>
    <col min="15617" max="15617" width="25.42578125" style="31" customWidth="1"/>
    <col min="15618" max="15618" width="34.85546875" style="31" customWidth="1"/>
    <col min="15619" max="15619" width="19.140625" style="31" customWidth="1"/>
    <col min="15620" max="15620" width="22.5703125" style="31" customWidth="1"/>
    <col min="15621" max="15621" width="15.5703125" style="31" customWidth="1"/>
    <col min="15622" max="15622" width="18.140625" style="31" customWidth="1"/>
    <col min="15623" max="15623" width="9.140625" style="31"/>
    <col min="15624" max="15624" width="17" style="31" bestFit="1" customWidth="1"/>
    <col min="15625" max="15626" width="15.140625" style="31" bestFit="1" customWidth="1"/>
    <col min="15627" max="15630" width="9.140625" style="31"/>
    <col min="15631" max="15631" width="12.28515625" style="31" bestFit="1" customWidth="1"/>
    <col min="15632" max="15872" width="9.140625" style="31"/>
    <col min="15873" max="15873" width="25.42578125" style="31" customWidth="1"/>
    <col min="15874" max="15874" width="34.85546875" style="31" customWidth="1"/>
    <col min="15875" max="15875" width="19.140625" style="31" customWidth="1"/>
    <col min="15876" max="15876" width="22.5703125" style="31" customWidth="1"/>
    <col min="15877" max="15877" width="15.5703125" style="31" customWidth="1"/>
    <col min="15878" max="15878" width="18.140625" style="31" customWidth="1"/>
    <col min="15879" max="15879" width="9.140625" style="31"/>
    <col min="15880" max="15880" width="17" style="31" bestFit="1" customWidth="1"/>
    <col min="15881" max="15882" width="15.140625" style="31" bestFit="1" customWidth="1"/>
    <col min="15883" max="15886" width="9.140625" style="31"/>
    <col min="15887" max="15887" width="12.28515625" style="31" bestFit="1" customWidth="1"/>
    <col min="15888" max="16128" width="9.140625" style="31"/>
    <col min="16129" max="16129" width="25.42578125" style="31" customWidth="1"/>
    <col min="16130" max="16130" width="34.85546875" style="31" customWidth="1"/>
    <col min="16131" max="16131" width="19.140625" style="31" customWidth="1"/>
    <col min="16132" max="16132" width="22.5703125" style="31" customWidth="1"/>
    <col min="16133" max="16133" width="15.5703125" style="31" customWidth="1"/>
    <col min="16134" max="16134" width="18.140625" style="31" customWidth="1"/>
    <col min="16135" max="16135" width="9.140625" style="31"/>
    <col min="16136" max="16136" width="17" style="31" bestFit="1" customWidth="1"/>
    <col min="16137" max="16138" width="15.140625" style="31" bestFit="1" customWidth="1"/>
    <col min="16139" max="16142" width="9.140625" style="31"/>
    <col min="16143" max="16143" width="12.28515625" style="31" bestFit="1" customWidth="1"/>
    <col min="16144" max="16384" width="9.140625" style="31"/>
  </cols>
  <sheetData>
    <row r="1" spans="1:10" ht="36" customHeight="1" x14ac:dyDescent="0.2">
      <c r="A1" s="27" t="s">
        <v>82</v>
      </c>
      <c r="B1" s="30" t="s">
        <v>85</v>
      </c>
      <c r="C1" s="116" t="s">
        <v>86</v>
      </c>
      <c r="D1" s="117"/>
    </row>
    <row r="2" spans="1:10" x14ac:dyDescent="0.2">
      <c r="A2" s="28"/>
      <c r="B2" s="32" t="s">
        <v>87</v>
      </c>
      <c r="C2" s="118"/>
      <c r="D2" s="119"/>
    </row>
    <row r="3" spans="1:10" ht="13.5" thickBot="1" x14ac:dyDescent="0.25">
      <c r="A3" s="28" t="s">
        <v>83</v>
      </c>
      <c r="B3" s="32" t="s">
        <v>88</v>
      </c>
      <c r="C3" s="120"/>
      <c r="D3" s="121"/>
    </row>
    <row r="4" spans="1:10" ht="27" customHeight="1" x14ac:dyDescent="0.2">
      <c r="A4" s="29" t="s">
        <v>89</v>
      </c>
      <c r="B4" s="33"/>
      <c r="C4" s="122" t="s">
        <v>90</v>
      </c>
      <c r="D4" s="123"/>
    </row>
    <row r="5" spans="1:10" ht="30.75" customHeight="1" x14ac:dyDescent="0.2">
      <c r="A5" s="124"/>
      <c r="B5" s="125"/>
      <c r="C5" s="34" t="s">
        <v>91</v>
      </c>
      <c r="D5" s="34" t="s">
        <v>92</v>
      </c>
    </row>
    <row r="6" spans="1:10" ht="37.5" customHeight="1" x14ac:dyDescent="0.25">
      <c r="A6" s="126" t="s">
        <v>93</v>
      </c>
      <c r="B6" s="126"/>
      <c r="C6" s="35">
        <f>C7+C8+C9+C10+C11+C12</f>
        <v>32107387.199999999</v>
      </c>
      <c r="D6" s="36">
        <f>D7+D12</f>
        <v>26696139.510000002</v>
      </c>
      <c r="F6" s="37"/>
      <c r="G6" s="38"/>
    </row>
    <row r="7" spans="1:10" x14ac:dyDescent="0.2">
      <c r="A7" s="108" t="s">
        <v>94</v>
      </c>
      <c r="B7" s="108"/>
      <c r="C7" s="39">
        <v>17206612.149999999</v>
      </c>
      <c r="D7" s="39">
        <v>9937253.7300000004</v>
      </c>
      <c r="F7" s="37"/>
      <c r="G7" s="38"/>
    </row>
    <row r="8" spans="1:10" ht="25.5" customHeight="1" x14ac:dyDescent="0.2">
      <c r="A8" s="108" t="s">
        <v>95</v>
      </c>
      <c r="B8" s="108"/>
      <c r="C8" s="39"/>
      <c r="D8" s="39"/>
      <c r="F8" s="37"/>
      <c r="G8" s="38"/>
      <c r="J8" s="37"/>
    </row>
    <row r="9" spans="1:10" x14ac:dyDescent="0.2">
      <c r="A9" s="108" t="s">
        <v>96</v>
      </c>
      <c r="B9" s="108"/>
      <c r="C9" s="39"/>
      <c r="D9" s="39"/>
      <c r="G9" s="38"/>
      <c r="J9" s="37"/>
    </row>
    <row r="10" spans="1:10" x14ac:dyDescent="0.2">
      <c r="A10" s="108" t="s">
        <v>97</v>
      </c>
      <c r="B10" s="108"/>
      <c r="C10" s="39"/>
      <c r="D10" s="39"/>
      <c r="G10" s="38"/>
      <c r="H10" s="37"/>
      <c r="J10" s="37"/>
    </row>
    <row r="11" spans="1:10" x14ac:dyDescent="0.2">
      <c r="A11" s="114" t="s">
        <v>98</v>
      </c>
      <c r="B11" s="115"/>
      <c r="C11" s="39"/>
      <c r="D11" s="39"/>
      <c r="F11" s="37"/>
      <c r="G11" s="38"/>
      <c r="H11" s="37"/>
      <c r="J11" s="37"/>
    </row>
    <row r="12" spans="1:10" x14ac:dyDescent="0.2">
      <c r="A12" s="108" t="s">
        <v>99</v>
      </c>
      <c r="B12" s="108"/>
      <c r="C12" s="39">
        <v>14900775.050000001</v>
      </c>
      <c r="D12" s="39">
        <f>15385065.98+1373819.8</f>
        <v>16758885.780000001</v>
      </c>
      <c r="F12" s="37"/>
      <c r="G12" s="38"/>
      <c r="H12" s="37"/>
      <c r="J12" s="37"/>
    </row>
    <row r="13" spans="1:10" x14ac:dyDescent="0.2">
      <c r="A13" s="109" t="s">
        <v>100</v>
      </c>
      <c r="B13" s="109"/>
      <c r="C13" s="35">
        <f>SUM(C14:C23)</f>
        <v>84167623.890000001</v>
      </c>
      <c r="D13" s="35">
        <f>SUM(D14:D23)</f>
        <v>83661812.920000002</v>
      </c>
      <c r="F13" s="37"/>
      <c r="G13" s="38"/>
      <c r="H13" s="37"/>
      <c r="J13" s="37"/>
    </row>
    <row r="14" spans="1:10" x14ac:dyDescent="0.2">
      <c r="A14" s="108" t="s">
        <v>101</v>
      </c>
      <c r="B14" s="108"/>
      <c r="C14" s="39">
        <v>2191669.36</v>
      </c>
      <c r="D14" s="35">
        <v>1931971.43</v>
      </c>
      <c r="E14" s="40"/>
      <c r="F14" s="41"/>
      <c r="G14" s="38"/>
      <c r="J14" s="37"/>
    </row>
    <row r="15" spans="1:10" x14ac:dyDescent="0.2">
      <c r="A15" s="108" t="s">
        <v>102</v>
      </c>
      <c r="B15" s="108"/>
      <c r="C15" s="39">
        <v>813285.2</v>
      </c>
      <c r="D15" s="35">
        <v>944823.15</v>
      </c>
      <c r="E15" s="40"/>
      <c r="F15" s="41"/>
      <c r="G15" s="38"/>
      <c r="J15" s="37"/>
    </row>
    <row r="16" spans="1:10" x14ac:dyDescent="0.2">
      <c r="A16" s="108" t="s">
        <v>103</v>
      </c>
      <c r="B16" s="108"/>
      <c r="C16" s="39">
        <v>9659337.3900000006</v>
      </c>
      <c r="D16" s="35">
        <v>9911364.1099999994</v>
      </c>
      <c r="G16" s="38"/>
      <c r="J16" s="37"/>
    </row>
    <row r="17" spans="1:10" x14ac:dyDescent="0.2">
      <c r="A17" s="108" t="s">
        <v>104</v>
      </c>
      <c r="B17" s="108"/>
      <c r="C17" s="39">
        <v>28037.34</v>
      </c>
      <c r="D17" s="35">
        <v>30904.59</v>
      </c>
      <c r="F17" s="37"/>
      <c r="G17" s="38"/>
      <c r="J17" s="37"/>
    </row>
    <row r="18" spans="1:10" x14ac:dyDescent="0.2">
      <c r="A18" s="108" t="s">
        <v>105</v>
      </c>
      <c r="B18" s="108"/>
      <c r="C18" s="39">
        <v>17562158.940000001</v>
      </c>
      <c r="D18" s="35">
        <v>18714458.260000002</v>
      </c>
      <c r="F18" s="37"/>
      <c r="G18" s="38"/>
      <c r="J18" s="37"/>
    </row>
    <row r="19" spans="1:10" x14ac:dyDescent="0.2">
      <c r="A19" s="108" t="s">
        <v>106</v>
      </c>
      <c r="B19" s="108"/>
      <c r="C19" s="39">
        <v>3143503.04</v>
      </c>
      <c r="D19" s="35">
        <v>3361172.14</v>
      </c>
      <c r="F19" s="38"/>
      <c r="G19" s="38"/>
      <c r="J19" s="37"/>
    </row>
    <row r="20" spans="1:10" x14ac:dyDescent="0.2">
      <c r="A20" s="108" t="s">
        <v>107</v>
      </c>
      <c r="B20" s="108"/>
      <c r="C20" s="39">
        <v>158926.42000000001</v>
      </c>
      <c r="D20" s="35">
        <v>203828.85</v>
      </c>
      <c r="G20" s="38"/>
      <c r="J20" s="37"/>
    </row>
    <row r="21" spans="1:10" x14ac:dyDescent="0.2">
      <c r="A21" s="108" t="s">
        <v>108</v>
      </c>
      <c r="B21" s="108"/>
      <c r="C21" s="39"/>
      <c r="D21" s="42"/>
      <c r="G21" s="38"/>
      <c r="H21" s="38"/>
      <c r="J21" s="37"/>
    </row>
    <row r="22" spans="1:10" x14ac:dyDescent="0.2">
      <c r="A22" s="108" t="s">
        <v>109</v>
      </c>
      <c r="B22" s="108"/>
      <c r="C22" s="39">
        <v>50610706.200000003</v>
      </c>
      <c r="D22" s="35">
        <v>48563290.390000001</v>
      </c>
      <c r="F22" s="37"/>
      <c r="G22" s="38"/>
      <c r="J22" s="37"/>
    </row>
    <row r="23" spans="1:10" x14ac:dyDescent="0.2">
      <c r="A23" s="108" t="s">
        <v>110</v>
      </c>
      <c r="B23" s="108"/>
      <c r="C23" s="39"/>
      <c r="D23" s="42"/>
      <c r="F23" s="37"/>
      <c r="G23" s="38"/>
      <c r="J23" s="37"/>
    </row>
    <row r="24" spans="1:10" x14ac:dyDescent="0.2">
      <c r="A24" s="109" t="s">
        <v>111</v>
      </c>
      <c r="B24" s="109"/>
      <c r="C24" s="35">
        <f>C6-C13</f>
        <v>-52060236.689999998</v>
      </c>
      <c r="D24" s="35">
        <f>D6-D13</f>
        <v>-56965673.409999996</v>
      </c>
      <c r="E24" s="37"/>
      <c r="F24" s="37"/>
      <c r="G24" s="38"/>
      <c r="J24" s="37"/>
    </row>
    <row r="25" spans="1:10" x14ac:dyDescent="0.2">
      <c r="A25" s="109" t="s">
        <v>112</v>
      </c>
      <c r="B25" s="109"/>
      <c r="C25" s="39">
        <f>SUM(C26:C28)</f>
        <v>11073675.460000001</v>
      </c>
      <c r="D25" s="35">
        <f>D26+D28</f>
        <v>29394670.120000001</v>
      </c>
      <c r="E25" s="37"/>
      <c r="F25" s="37"/>
      <c r="G25" s="38"/>
      <c r="J25" s="37"/>
    </row>
    <row r="26" spans="1:10" x14ac:dyDescent="0.2">
      <c r="A26" s="108" t="s">
        <v>113</v>
      </c>
      <c r="B26" s="108"/>
      <c r="C26" s="39">
        <v>8236469.2300000004</v>
      </c>
      <c r="D26" s="39">
        <v>1514517.87</v>
      </c>
      <c r="E26" s="37"/>
      <c r="F26" s="37"/>
      <c r="G26" s="38"/>
      <c r="J26" s="37"/>
    </row>
    <row r="27" spans="1:10" x14ac:dyDescent="0.2">
      <c r="A27" s="108" t="s">
        <v>114</v>
      </c>
      <c r="B27" s="108"/>
      <c r="C27" s="39"/>
      <c r="D27" s="39"/>
      <c r="E27" s="37"/>
      <c r="F27" s="37"/>
      <c r="G27" s="38"/>
      <c r="J27" s="38"/>
    </row>
    <row r="28" spans="1:10" x14ac:dyDescent="0.2">
      <c r="A28" s="108" t="s">
        <v>115</v>
      </c>
      <c r="B28" s="108"/>
      <c r="C28" s="39">
        <v>2837206.23</v>
      </c>
      <c r="D28" s="39">
        <f>2726231.8+1105723.45+24048197</f>
        <v>27880152.25</v>
      </c>
      <c r="E28" s="43"/>
      <c r="F28" s="41"/>
      <c r="G28" s="38"/>
    </row>
    <row r="29" spans="1:10" x14ac:dyDescent="0.2">
      <c r="A29" s="109" t="s">
        <v>116</v>
      </c>
      <c r="B29" s="109"/>
      <c r="C29" s="35">
        <f>C31+C30</f>
        <v>37416052.780000001</v>
      </c>
      <c r="D29" s="35">
        <f>D31+D30</f>
        <v>13833698</v>
      </c>
      <c r="F29" s="37"/>
      <c r="G29" s="38"/>
    </row>
    <row r="30" spans="1:10" ht="25.5" customHeight="1" x14ac:dyDescent="0.2">
      <c r="A30" s="114" t="s">
        <v>117</v>
      </c>
      <c r="B30" s="115"/>
      <c r="C30" s="39"/>
      <c r="D30" s="39"/>
      <c r="G30" s="38"/>
    </row>
    <row r="31" spans="1:10" x14ac:dyDescent="0.2">
      <c r="A31" s="108" t="s">
        <v>118</v>
      </c>
      <c r="B31" s="108"/>
      <c r="C31" s="35">
        <v>37416052.780000001</v>
      </c>
      <c r="D31" s="35">
        <f>1233783.43+642345.87+10271690.22+945386.51+740491.97</f>
        <v>13833698</v>
      </c>
      <c r="G31" s="38"/>
      <c r="H31" s="38"/>
      <c r="I31" s="38"/>
    </row>
    <row r="32" spans="1:10" x14ac:dyDescent="0.2">
      <c r="A32" s="109" t="s">
        <v>119</v>
      </c>
      <c r="B32" s="109"/>
      <c r="C32" s="35">
        <f>C24+C25-C29</f>
        <v>-78402614.00999999</v>
      </c>
      <c r="D32" s="35">
        <f>D24+D25-D29</f>
        <v>-41404701.289999992</v>
      </c>
      <c r="G32" s="38"/>
      <c r="J32" s="37"/>
    </row>
    <row r="33" spans="1:10" x14ac:dyDescent="0.2">
      <c r="A33" s="109" t="s">
        <v>120</v>
      </c>
      <c r="B33" s="109"/>
      <c r="C33" s="35">
        <f>SUM(C34:C36)</f>
        <v>1526883.86</v>
      </c>
      <c r="D33" s="35">
        <f>SUM(D34:D36)</f>
        <v>2835670.04</v>
      </c>
      <c r="G33" s="38"/>
      <c r="H33" s="37"/>
      <c r="I33" s="38"/>
      <c r="J33" s="37"/>
    </row>
    <row r="34" spans="1:10" x14ac:dyDescent="0.2">
      <c r="A34" s="108" t="s">
        <v>121</v>
      </c>
      <c r="B34" s="108"/>
      <c r="C34" s="39"/>
      <c r="D34" s="39"/>
      <c r="F34" s="37"/>
      <c r="G34" s="38"/>
      <c r="H34" s="37"/>
      <c r="J34" s="37"/>
    </row>
    <row r="35" spans="1:10" x14ac:dyDescent="0.2">
      <c r="A35" s="108" t="s">
        <v>122</v>
      </c>
      <c r="B35" s="108"/>
      <c r="C35" s="39">
        <v>1520032.49</v>
      </c>
      <c r="D35" s="39">
        <v>2244588.16</v>
      </c>
      <c r="F35" s="37"/>
      <c r="G35" s="38"/>
      <c r="H35" s="37"/>
      <c r="J35" s="37"/>
    </row>
    <row r="36" spans="1:10" x14ac:dyDescent="0.2">
      <c r="A36" s="108" t="s">
        <v>123</v>
      </c>
      <c r="B36" s="108"/>
      <c r="C36" s="39">
        <v>6851.37</v>
      </c>
      <c r="D36" s="39">
        <v>591081.88</v>
      </c>
      <c r="F36" s="37"/>
      <c r="G36" s="38"/>
      <c r="H36" s="37"/>
      <c r="J36" s="37"/>
    </row>
    <row r="37" spans="1:10" hidden="1" x14ac:dyDescent="0.2">
      <c r="A37" s="112"/>
      <c r="B37" s="113"/>
      <c r="C37" s="39"/>
      <c r="D37" s="39"/>
      <c r="G37" s="38"/>
      <c r="J37" s="37"/>
    </row>
    <row r="38" spans="1:10" x14ac:dyDescent="0.2">
      <c r="A38" s="109" t="s">
        <v>124</v>
      </c>
      <c r="B38" s="109"/>
      <c r="C38" s="35">
        <f>SUM(C41:C42)</f>
        <v>1659498.54</v>
      </c>
      <c r="D38" s="35">
        <f>SUM(D41:D42)</f>
        <v>2507678.66</v>
      </c>
      <c r="F38" s="38"/>
      <c r="G38" s="38"/>
      <c r="J38" s="37"/>
    </row>
    <row r="39" spans="1:10" hidden="1" x14ac:dyDescent="0.2">
      <c r="A39" s="110"/>
      <c r="B39" s="111"/>
      <c r="C39" s="39"/>
      <c r="D39" s="39"/>
      <c r="G39" s="38"/>
      <c r="J39" s="37"/>
    </row>
    <row r="40" spans="1:10" hidden="1" x14ac:dyDescent="0.2">
      <c r="A40" s="110"/>
      <c r="B40" s="111"/>
      <c r="C40" s="39"/>
      <c r="D40" s="39"/>
      <c r="G40" s="38"/>
      <c r="J40" s="37"/>
    </row>
    <row r="41" spans="1:10" x14ac:dyDescent="0.2">
      <c r="A41" s="108" t="s">
        <v>125</v>
      </c>
      <c r="B41" s="108"/>
      <c r="C41" s="39"/>
      <c r="D41" s="39"/>
      <c r="G41" s="38"/>
      <c r="H41" s="38"/>
      <c r="J41" s="37"/>
    </row>
    <row r="42" spans="1:10" x14ac:dyDescent="0.2">
      <c r="A42" s="108" t="s">
        <v>126</v>
      </c>
      <c r="B42" s="108"/>
      <c r="C42" s="39">
        <v>1659498.54</v>
      </c>
      <c r="D42" s="39">
        <v>2507678.66</v>
      </c>
      <c r="F42" s="37"/>
      <c r="G42" s="38"/>
      <c r="H42" s="37"/>
      <c r="J42" s="37"/>
    </row>
    <row r="43" spans="1:10" x14ac:dyDescent="0.2">
      <c r="A43" s="109" t="s">
        <v>127</v>
      </c>
      <c r="B43" s="109"/>
      <c r="C43" s="35">
        <f>C32+C33-C38</f>
        <v>-78535228.689999998</v>
      </c>
      <c r="D43" s="35">
        <f>D32+D33-D38</f>
        <v>-41076709.909999996</v>
      </c>
      <c r="F43" s="37"/>
      <c r="G43" s="38"/>
      <c r="H43" s="37"/>
    </row>
    <row r="44" spans="1:10" x14ac:dyDescent="0.2">
      <c r="A44" s="109" t="s">
        <v>128</v>
      </c>
      <c r="B44" s="109"/>
      <c r="C44" s="39">
        <f>C45-C46</f>
        <v>0</v>
      </c>
      <c r="D44" s="39">
        <f>D45-D46</f>
        <v>0</v>
      </c>
      <c r="F44" s="37"/>
      <c r="G44" s="38"/>
      <c r="H44" s="37"/>
    </row>
    <row r="45" spans="1:10" x14ac:dyDescent="0.2">
      <c r="A45" s="108" t="s">
        <v>129</v>
      </c>
      <c r="B45" s="108"/>
      <c r="C45" s="39"/>
      <c r="D45" s="39"/>
      <c r="G45" s="38"/>
      <c r="H45" s="37"/>
    </row>
    <row r="46" spans="1:10" x14ac:dyDescent="0.2">
      <c r="A46" s="108" t="s">
        <v>130</v>
      </c>
      <c r="B46" s="108"/>
      <c r="C46" s="39"/>
      <c r="D46" s="39"/>
      <c r="G46" s="38"/>
    </row>
    <row r="47" spans="1:10" x14ac:dyDescent="0.2">
      <c r="A47" s="109" t="s">
        <v>131</v>
      </c>
      <c r="B47" s="109"/>
      <c r="C47" s="35">
        <f>C43+C44</f>
        <v>-78535228.689999998</v>
      </c>
      <c r="D47" s="35">
        <f>D43+D44</f>
        <v>-41076709.909999996</v>
      </c>
      <c r="E47" s="37"/>
      <c r="F47" s="37"/>
      <c r="G47" s="38"/>
    </row>
    <row r="48" spans="1:10" x14ac:dyDescent="0.2">
      <c r="A48" s="109" t="s">
        <v>132</v>
      </c>
      <c r="B48" s="109"/>
      <c r="C48" s="39"/>
      <c r="D48" s="39"/>
      <c r="E48" s="37"/>
      <c r="F48" s="37"/>
      <c r="G48" s="38"/>
    </row>
    <row r="49" spans="1:15" ht="27" customHeight="1" x14ac:dyDescent="0.2">
      <c r="A49" s="109" t="s">
        <v>133</v>
      </c>
      <c r="B49" s="109"/>
      <c r="C49" s="39"/>
      <c r="D49" s="39"/>
      <c r="E49" s="37"/>
      <c r="F49" s="37"/>
      <c r="G49" s="38"/>
      <c r="H49" s="37"/>
    </row>
    <row r="50" spans="1:15" x14ac:dyDescent="0.2">
      <c r="A50" s="109" t="s">
        <v>134</v>
      </c>
      <c r="B50" s="109"/>
      <c r="C50" s="35">
        <f>C47-C48-C49</f>
        <v>-78535228.689999998</v>
      </c>
      <c r="D50" s="35">
        <f>D47-D48-D49</f>
        <v>-41076709.909999996</v>
      </c>
      <c r="E50" s="44"/>
      <c r="G50" s="38"/>
      <c r="H50" s="37"/>
    </row>
    <row r="51" spans="1:15" x14ac:dyDescent="0.2">
      <c r="A51" s="45"/>
      <c r="B51" s="45"/>
      <c r="C51" s="45"/>
      <c r="D51" s="45"/>
      <c r="E51" s="37"/>
      <c r="H51" s="37"/>
    </row>
    <row r="52" spans="1:15" x14ac:dyDescent="0.2">
      <c r="A52" s="46"/>
      <c r="B52" s="45"/>
      <c r="C52" s="45"/>
      <c r="D52" s="47"/>
      <c r="E52" s="38"/>
      <c r="F52" s="37"/>
      <c r="O52" s="37"/>
    </row>
    <row r="53" spans="1:15" x14ac:dyDescent="0.2">
      <c r="A53" s="45" t="s">
        <v>170</v>
      </c>
      <c r="B53" s="45" t="s">
        <v>171</v>
      </c>
      <c r="C53" s="127" t="s">
        <v>172</v>
      </c>
      <c r="D53" s="127"/>
      <c r="E53" s="37"/>
      <c r="F53" s="37"/>
      <c r="O53" s="37"/>
    </row>
    <row r="54" spans="1:15" x14ac:dyDescent="0.2">
      <c r="A54" s="130" t="s">
        <v>80</v>
      </c>
      <c r="B54" s="130" t="s">
        <v>78</v>
      </c>
      <c r="C54" s="131" t="s">
        <v>81</v>
      </c>
      <c r="D54" s="131"/>
      <c r="F54" s="37"/>
      <c r="I54" s="38"/>
      <c r="J54" s="37"/>
    </row>
    <row r="55" spans="1:15" x14ac:dyDescent="0.2">
      <c r="A55" s="46"/>
      <c r="B55" s="45"/>
      <c r="C55" s="45"/>
      <c r="D55" s="45"/>
      <c r="O55" s="37"/>
    </row>
    <row r="56" spans="1:15" x14ac:dyDescent="0.2">
      <c r="A56" s="45"/>
      <c r="B56" s="45"/>
      <c r="C56" s="45"/>
      <c r="D56" s="45"/>
      <c r="H56" s="38"/>
      <c r="O56" s="37"/>
    </row>
    <row r="57" spans="1:15" x14ac:dyDescent="0.2">
      <c r="A57" s="45"/>
      <c r="B57" s="45"/>
      <c r="C57" s="45"/>
      <c r="D57" s="45"/>
      <c r="O57" s="37"/>
    </row>
    <row r="58" spans="1:15" x14ac:dyDescent="0.2">
      <c r="A58" s="48"/>
      <c r="B58" s="48"/>
      <c r="C58" s="107"/>
      <c r="D58" s="107"/>
      <c r="O58" s="37"/>
    </row>
    <row r="59" spans="1:15" x14ac:dyDescent="0.2">
      <c r="A59" s="45"/>
      <c r="B59" s="45"/>
      <c r="C59" s="45"/>
      <c r="D59" s="45"/>
      <c r="F59" s="37"/>
    </row>
    <row r="60" spans="1:15" x14ac:dyDescent="0.2">
      <c r="A60" s="49"/>
      <c r="B60" s="45"/>
      <c r="C60" s="45"/>
      <c r="D60" s="45"/>
      <c r="F60" s="50"/>
    </row>
    <row r="61" spans="1:15" x14ac:dyDescent="0.2">
      <c r="A61" s="51"/>
      <c r="B61" s="51"/>
      <c r="C61" s="45"/>
      <c r="D61" s="45"/>
      <c r="F61" s="50"/>
    </row>
    <row r="62" spans="1:15" x14ac:dyDescent="0.2">
      <c r="A62" s="45"/>
      <c r="B62" s="45"/>
      <c r="C62" s="45"/>
      <c r="D62" s="45"/>
      <c r="F62" s="52"/>
    </row>
    <row r="63" spans="1:15" x14ac:dyDescent="0.2">
      <c r="A63" s="45"/>
      <c r="B63" s="45"/>
      <c r="C63" s="45"/>
      <c r="D63" s="45"/>
      <c r="F63" s="52"/>
    </row>
    <row r="64" spans="1:15" x14ac:dyDescent="0.2">
      <c r="A64" s="45"/>
      <c r="B64" s="45"/>
      <c r="C64" s="45"/>
      <c r="D64" s="45"/>
      <c r="F64" s="52"/>
    </row>
    <row r="65" spans="1:8" x14ac:dyDescent="0.2">
      <c r="A65" s="45"/>
      <c r="B65" s="53"/>
      <c r="C65" s="54"/>
      <c r="D65" s="45"/>
      <c r="F65" s="52"/>
    </row>
    <row r="66" spans="1:8" x14ac:dyDescent="0.2">
      <c r="A66" s="45"/>
      <c r="B66" s="45"/>
      <c r="C66" s="54"/>
      <c r="D66" s="45"/>
      <c r="F66" s="50"/>
    </row>
    <row r="67" spans="1:8" x14ac:dyDescent="0.2">
      <c r="A67" s="45"/>
      <c r="B67" s="45"/>
      <c r="C67" s="54"/>
      <c r="D67" s="45"/>
      <c r="F67" s="50"/>
      <c r="H67" s="37"/>
    </row>
    <row r="68" spans="1:8" x14ac:dyDescent="0.2">
      <c r="A68" s="45"/>
      <c r="B68" s="53"/>
      <c r="C68" s="55"/>
      <c r="D68" s="45"/>
      <c r="F68" s="52"/>
      <c r="H68" s="37"/>
    </row>
    <row r="69" spans="1:8" x14ac:dyDescent="0.2">
      <c r="A69" s="45"/>
      <c r="B69" s="45"/>
      <c r="C69" s="54"/>
      <c r="D69" s="45"/>
      <c r="F69" s="52"/>
      <c r="H69" s="37"/>
    </row>
    <row r="70" spans="1:8" x14ac:dyDescent="0.2">
      <c r="A70" s="45"/>
      <c r="B70" s="45"/>
      <c r="C70" s="54"/>
      <c r="D70" s="45"/>
      <c r="F70" s="52"/>
      <c r="H70" s="37"/>
    </row>
    <row r="71" spans="1:8" x14ac:dyDescent="0.2">
      <c r="A71" s="45"/>
      <c r="B71" s="45"/>
      <c r="C71" s="54"/>
      <c r="D71" s="45"/>
      <c r="F71" s="52"/>
      <c r="H71" s="37"/>
    </row>
    <row r="72" spans="1:8" x14ac:dyDescent="0.2">
      <c r="A72" s="45"/>
      <c r="B72" s="45"/>
      <c r="C72" s="54"/>
      <c r="D72" s="45"/>
      <c r="F72" s="52"/>
      <c r="H72" s="37"/>
    </row>
    <row r="73" spans="1:8" x14ac:dyDescent="0.2">
      <c r="A73" s="45"/>
      <c r="B73" s="45"/>
      <c r="C73" s="54"/>
      <c r="D73" s="45"/>
      <c r="H73" s="37"/>
    </row>
    <row r="74" spans="1:8" x14ac:dyDescent="0.2">
      <c r="A74" s="45"/>
      <c r="B74" s="45"/>
      <c r="C74" s="54"/>
      <c r="D74" s="45"/>
      <c r="H74" s="37"/>
    </row>
    <row r="75" spans="1:8" x14ac:dyDescent="0.2">
      <c r="A75" s="45"/>
      <c r="B75" s="56"/>
      <c r="C75" s="54"/>
      <c r="D75" s="45"/>
      <c r="H75" s="37"/>
    </row>
    <row r="76" spans="1:8" x14ac:dyDescent="0.2">
      <c r="A76" s="45"/>
      <c r="B76" s="45"/>
      <c r="C76" s="54"/>
      <c r="D76" s="45"/>
      <c r="H76" s="37"/>
    </row>
    <row r="77" spans="1:8" x14ac:dyDescent="0.2">
      <c r="A77" s="45"/>
      <c r="B77" s="55"/>
      <c r="C77" s="55"/>
      <c r="D77" s="45"/>
      <c r="H77" s="37"/>
    </row>
    <row r="78" spans="1:8" x14ac:dyDescent="0.2">
      <c r="A78" s="45"/>
      <c r="B78" s="54"/>
      <c r="C78" s="45"/>
      <c r="D78" s="45"/>
      <c r="H78" s="37"/>
    </row>
    <row r="79" spans="1:8" x14ac:dyDescent="0.2">
      <c r="A79" s="45"/>
      <c r="B79" s="54"/>
      <c r="C79" s="45"/>
      <c r="D79" s="45"/>
      <c r="F79" s="37"/>
      <c r="H79" s="37"/>
    </row>
    <row r="80" spans="1:8" x14ac:dyDescent="0.2">
      <c r="A80" s="45"/>
      <c r="B80" s="54"/>
      <c r="C80" s="45"/>
      <c r="D80" s="45"/>
      <c r="H80" s="37"/>
    </row>
    <row r="81" spans="1:8" x14ac:dyDescent="0.2">
      <c r="A81" s="45"/>
      <c r="B81" s="54"/>
      <c r="C81" s="45"/>
      <c r="D81" s="45"/>
      <c r="H81" s="37"/>
    </row>
    <row r="82" spans="1:8" x14ac:dyDescent="0.2">
      <c r="A82" s="45"/>
      <c r="B82" s="54"/>
      <c r="C82" s="45"/>
      <c r="D82" s="45"/>
      <c r="H82" s="37"/>
    </row>
    <row r="83" spans="1:8" x14ac:dyDescent="0.2">
      <c r="A83" s="45"/>
      <c r="B83" s="54"/>
      <c r="C83" s="45"/>
      <c r="D83" s="45"/>
      <c r="H83" s="37"/>
    </row>
    <row r="84" spans="1:8" x14ac:dyDescent="0.2">
      <c r="A84" s="45"/>
      <c r="B84" s="54"/>
      <c r="C84" s="45"/>
      <c r="D84" s="45"/>
      <c r="F84" s="37"/>
      <c r="H84" s="37"/>
    </row>
    <row r="85" spans="1:8" x14ac:dyDescent="0.2">
      <c r="A85" s="45"/>
      <c r="B85" s="54"/>
      <c r="C85" s="45"/>
      <c r="D85" s="45"/>
      <c r="H85" s="37"/>
    </row>
    <row r="86" spans="1:8" x14ac:dyDescent="0.2">
      <c r="A86" s="45"/>
      <c r="B86" s="54"/>
      <c r="C86" s="45"/>
      <c r="D86" s="45"/>
    </row>
    <row r="87" spans="1:8" x14ac:dyDescent="0.2">
      <c r="A87" s="45"/>
      <c r="B87" s="54"/>
      <c r="C87" s="45"/>
      <c r="D87" s="45"/>
    </row>
    <row r="88" spans="1:8" x14ac:dyDescent="0.2">
      <c r="A88" s="45"/>
      <c r="B88" s="54"/>
      <c r="C88" s="45"/>
      <c r="D88" s="45"/>
    </row>
    <row r="89" spans="1:8" x14ac:dyDescent="0.2">
      <c r="A89" s="45"/>
      <c r="B89" s="54"/>
      <c r="C89" s="45"/>
      <c r="D89" s="57"/>
    </row>
    <row r="90" spans="1:8" x14ac:dyDescent="0.2">
      <c r="A90" s="45"/>
      <c r="B90" s="54"/>
      <c r="C90" s="45"/>
      <c r="D90" s="45"/>
    </row>
    <row r="91" spans="1:8" x14ac:dyDescent="0.2">
      <c r="A91" s="45"/>
      <c r="B91" s="54"/>
      <c r="C91" s="45"/>
      <c r="D91" s="54"/>
    </row>
    <row r="92" spans="1:8" x14ac:dyDescent="0.2">
      <c r="A92" s="45"/>
      <c r="B92" s="54"/>
      <c r="C92" s="45"/>
      <c r="D92" s="54"/>
      <c r="E92" s="37"/>
      <c r="F92" s="37"/>
    </row>
    <row r="93" spans="1:8" x14ac:dyDescent="0.2">
      <c r="A93" s="45"/>
      <c r="B93" s="54"/>
      <c r="C93" s="45"/>
      <c r="D93" s="55"/>
      <c r="E93" s="37"/>
      <c r="F93" s="37"/>
    </row>
    <row r="94" spans="1:8" x14ac:dyDescent="0.2">
      <c r="A94" s="45"/>
      <c r="B94" s="54"/>
      <c r="C94" s="45"/>
      <c r="D94" s="54"/>
      <c r="E94" s="37"/>
      <c r="F94" s="37"/>
    </row>
    <row r="95" spans="1:8" x14ac:dyDescent="0.2">
      <c r="A95" s="45"/>
      <c r="B95" s="54"/>
      <c r="C95" s="45"/>
      <c r="D95" s="54"/>
      <c r="E95" s="37"/>
      <c r="F95" s="37"/>
    </row>
    <row r="96" spans="1:8" x14ac:dyDescent="0.2">
      <c r="A96" s="45"/>
      <c r="B96" s="54"/>
      <c r="C96" s="45"/>
      <c r="D96" s="54"/>
      <c r="E96" s="37"/>
      <c r="F96" s="37"/>
    </row>
    <row r="97" spans="1:6" x14ac:dyDescent="0.2">
      <c r="A97" s="45"/>
      <c r="B97" s="54"/>
      <c r="C97" s="45"/>
      <c r="D97" s="54"/>
      <c r="E97" s="37"/>
      <c r="F97" s="37"/>
    </row>
    <row r="98" spans="1:6" x14ac:dyDescent="0.2">
      <c r="A98" s="45"/>
      <c r="B98" s="54"/>
      <c r="C98" s="45"/>
      <c r="D98" s="54"/>
      <c r="E98" s="37"/>
      <c r="F98" s="37"/>
    </row>
    <row r="99" spans="1:6" x14ac:dyDescent="0.2">
      <c r="A99" s="45"/>
      <c r="B99" s="45"/>
      <c r="C99" s="45"/>
      <c r="D99" s="54"/>
      <c r="E99" s="37"/>
      <c r="F99" s="37"/>
    </row>
    <row r="100" spans="1:6" x14ac:dyDescent="0.2">
      <c r="A100" s="45"/>
      <c r="B100" s="45"/>
      <c r="C100" s="45"/>
      <c r="D100" s="54"/>
      <c r="E100" s="37"/>
      <c r="F100" s="37"/>
    </row>
    <row r="101" spans="1:6" x14ac:dyDescent="0.2">
      <c r="A101" s="45"/>
      <c r="B101" s="45"/>
      <c r="C101" s="45"/>
      <c r="D101" s="54"/>
      <c r="E101" s="37"/>
      <c r="F101" s="37"/>
    </row>
    <row r="102" spans="1:6" x14ac:dyDescent="0.2">
      <c r="A102" s="45"/>
      <c r="B102" s="45"/>
      <c r="C102" s="45"/>
      <c r="D102" s="54"/>
      <c r="E102" s="37"/>
      <c r="F102" s="37"/>
    </row>
    <row r="103" spans="1:6" x14ac:dyDescent="0.2">
      <c r="A103" s="45"/>
      <c r="B103" s="45"/>
      <c r="C103" s="45"/>
      <c r="D103" s="54"/>
      <c r="E103" s="37"/>
      <c r="F103" s="37"/>
    </row>
    <row r="104" spans="1:6" x14ac:dyDescent="0.2">
      <c r="A104" s="45"/>
      <c r="B104" s="45"/>
      <c r="C104" s="45"/>
      <c r="D104" s="54"/>
      <c r="E104" s="37"/>
      <c r="F104" s="37"/>
    </row>
    <row r="105" spans="1:6" x14ac:dyDescent="0.2">
      <c r="A105" s="45"/>
      <c r="B105" s="45"/>
      <c r="C105" s="45"/>
      <c r="D105" s="54"/>
      <c r="E105" s="37"/>
      <c r="F105" s="37"/>
    </row>
    <row r="106" spans="1:6" x14ac:dyDescent="0.2">
      <c r="E106" s="37"/>
      <c r="F106" s="37"/>
    </row>
    <row r="107" spans="1:6" x14ac:dyDescent="0.2">
      <c r="D107" s="38">
        <f>D89</f>
        <v>0</v>
      </c>
      <c r="E107" s="37"/>
      <c r="F107" s="37"/>
    </row>
    <row r="108" spans="1:6" x14ac:dyDescent="0.2">
      <c r="D108" s="38">
        <f>-D93</f>
        <v>0</v>
      </c>
      <c r="E108" s="37"/>
      <c r="F108" s="37"/>
    </row>
    <row r="109" spans="1:6" x14ac:dyDescent="0.2">
      <c r="E109" s="37"/>
      <c r="F109" s="37"/>
    </row>
  </sheetData>
  <mergeCells count="51">
    <mergeCell ref="A8:B8"/>
    <mergeCell ref="C54:D54"/>
    <mergeCell ref="C53:D53"/>
    <mergeCell ref="C1:D3"/>
    <mergeCell ref="C4:D4"/>
    <mergeCell ref="A5:B5"/>
    <mergeCell ref="A6:B6"/>
    <mergeCell ref="A7:B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C58:D58"/>
    <mergeCell ref="A45:B45"/>
    <mergeCell ref="A46:B46"/>
    <mergeCell ref="A47:B47"/>
    <mergeCell ref="A48:B48"/>
    <mergeCell ref="A49:B49"/>
    <mergeCell ref="A50:B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opLeftCell="A16" workbookViewId="0">
      <selection activeCell="D42" sqref="D42"/>
    </sheetView>
  </sheetViews>
  <sheetFormatPr defaultRowHeight="12.75" x14ac:dyDescent="0.2"/>
  <cols>
    <col min="1" max="1" width="26.140625" style="31" customWidth="1"/>
    <col min="2" max="2" width="21.5703125" style="31" customWidth="1"/>
    <col min="3" max="3" width="18.5703125" style="31" customWidth="1"/>
    <col min="4" max="4" width="17.7109375" style="31" customWidth="1"/>
    <col min="5" max="5" width="18.5703125" style="31" customWidth="1"/>
    <col min="6" max="6" width="16.140625" style="31" bestFit="1" customWidth="1"/>
    <col min="7" max="8" width="9.140625" style="31"/>
    <col min="9" max="9" width="19.28515625" style="31" customWidth="1"/>
    <col min="10" max="10" width="21" style="31" customWidth="1"/>
    <col min="11" max="11" width="19" style="31" customWidth="1"/>
    <col min="12" max="256" width="9.140625" style="31"/>
    <col min="257" max="257" width="26.140625" style="31" customWidth="1"/>
    <col min="258" max="258" width="21.5703125" style="31" customWidth="1"/>
    <col min="259" max="259" width="18.5703125" style="31" customWidth="1"/>
    <col min="260" max="260" width="17.7109375" style="31" customWidth="1"/>
    <col min="261" max="261" width="18.5703125" style="31" customWidth="1"/>
    <col min="262" max="262" width="16.140625" style="31" bestFit="1" customWidth="1"/>
    <col min="263" max="264" width="9.140625" style="31"/>
    <col min="265" max="265" width="19.28515625" style="31" customWidth="1"/>
    <col min="266" max="266" width="21" style="31" customWidth="1"/>
    <col min="267" max="267" width="19" style="31" customWidth="1"/>
    <col min="268" max="512" width="9.140625" style="31"/>
    <col min="513" max="513" width="26.140625" style="31" customWidth="1"/>
    <col min="514" max="514" width="21.5703125" style="31" customWidth="1"/>
    <col min="515" max="515" width="18.5703125" style="31" customWidth="1"/>
    <col min="516" max="516" width="17.7109375" style="31" customWidth="1"/>
    <col min="517" max="517" width="18.5703125" style="31" customWidth="1"/>
    <col min="518" max="518" width="16.140625" style="31" bestFit="1" customWidth="1"/>
    <col min="519" max="520" width="9.140625" style="31"/>
    <col min="521" max="521" width="19.28515625" style="31" customWidth="1"/>
    <col min="522" max="522" width="21" style="31" customWidth="1"/>
    <col min="523" max="523" width="19" style="31" customWidth="1"/>
    <col min="524" max="768" width="9.140625" style="31"/>
    <col min="769" max="769" width="26.140625" style="31" customWidth="1"/>
    <col min="770" max="770" width="21.5703125" style="31" customWidth="1"/>
    <col min="771" max="771" width="18.5703125" style="31" customWidth="1"/>
    <col min="772" max="772" width="17.7109375" style="31" customWidth="1"/>
    <col min="773" max="773" width="18.5703125" style="31" customWidth="1"/>
    <col min="774" max="774" width="16.140625" style="31" bestFit="1" customWidth="1"/>
    <col min="775" max="776" width="9.140625" style="31"/>
    <col min="777" max="777" width="19.28515625" style="31" customWidth="1"/>
    <col min="778" max="778" width="21" style="31" customWidth="1"/>
    <col min="779" max="779" width="19" style="31" customWidth="1"/>
    <col min="780" max="1024" width="9.140625" style="31"/>
    <col min="1025" max="1025" width="26.140625" style="31" customWidth="1"/>
    <col min="1026" max="1026" width="21.5703125" style="31" customWidth="1"/>
    <col min="1027" max="1027" width="18.5703125" style="31" customWidth="1"/>
    <col min="1028" max="1028" width="17.7109375" style="31" customWidth="1"/>
    <col min="1029" max="1029" width="18.5703125" style="31" customWidth="1"/>
    <col min="1030" max="1030" width="16.140625" style="31" bestFit="1" customWidth="1"/>
    <col min="1031" max="1032" width="9.140625" style="31"/>
    <col min="1033" max="1033" width="19.28515625" style="31" customWidth="1"/>
    <col min="1034" max="1034" width="21" style="31" customWidth="1"/>
    <col min="1035" max="1035" width="19" style="31" customWidth="1"/>
    <col min="1036" max="1280" width="9.140625" style="31"/>
    <col min="1281" max="1281" width="26.140625" style="31" customWidth="1"/>
    <col min="1282" max="1282" width="21.5703125" style="31" customWidth="1"/>
    <col min="1283" max="1283" width="18.5703125" style="31" customWidth="1"/>
    <col min="1284" max="1284" width="17.7109375" style="31" customWidth="1"/>
    <col min="1285" max="1285" width="18.5703125" style="31" customWidth="1"/>
    <col min="1286" max="1286" width="16.140625" style="31" bestFit="1" customWidth="1"/>
    <col min="1287" max="1288" width="9.140625" style="31"/>
    <col min="1289" max="1289" width="19.28515625" style="31" customWidth="1"/>
    <col min="1290" max="1290" width="21" style="31" customWidth="1"/>
    <col min="1291" max="1291" width="19" style="31" customWidth="1"/>
    <col min="1292" max="1536" width="9.140625" style="31"/>
    <col min="1537" max="1537" width="26.140625" style="31" customWidth="1"/>
    <col min="1538" max="1538" width="21.5703125" style="31" customWidth="1"/>
    <col min="1539" max="1539" width="18.5703125" style="31" customWidth="1"/>
    <col min="1540" max="1540" width="17.7109375" style="31" customWidth="1"/>
    <col min="1541" max="1541" width="18.5703125" style="31" customWidth="1"/>
    <col min="1542" max="1542" width="16.140625" style="31" bestFit="1" customWidth="1"/>
    <col min="1543" max="1544" width="9.140625" style="31"/>
    <col min="1545" max="1545" width="19.28515625" style="31" customWidth="1"/>
    <col min="1546" max="1546" width="21" style="31" customWidth="1"/>
    <col min="1547" max="1547" width="19" style="31" customWidth="1"/>
    <col min="1548" max="1792" width="9.140625" style="31"/>
    <col min="1793" max="1793" width="26.140625" style="31" customWidth="1"/>
    <col min="1794" max="1794" width="21.5703125" style="31" customWidth="1"/>
    <col min="1795" max="1795" width="18.5703125" style="31" customWidth="1"/>
    <col min="1796" max="1796" width="17.7109375" style="31" customWidth="1"/>
    <col min="1797" max="1797" width="18.5703125" style="31" customWidth="1"/>
    <col min="1798" max="1798" width="16.140625" style="31" bestFit="1" customWidth="1"/>
    <col min="1799" max="1800" width="9.140625" style="31"/>
    <col min="1801" max="1801" width="19.28515625" style="31" customWidth="1"/>
    <col min="1802" max="1802" width="21" style="31" customWidth="1"/>
    <col min="1803" max="1803" width="19" style="31" customWidth="1"/>
    <col min="1804" max="2048" width="9.140625" style="31"/>
    <col min="2049" max="2049" width="26.140625" style="31" customWidth="1"/>
    <col min="2050" max="2050" width="21.5703125" style="31" customWidth="1"/>
    <col min="2051" max="2051" width="18.5703125" style="31" customWidth="1"/>
    <col min="2052" max="2052" width="17.7109375" style="31" customWidth="1"/>
    <col min="2053" max="2053" width="18.5703125" style="31" customWidth="1"/>
    <col min="2054" max="2054" width="16.140625" style="31" bestFit="1" customWidth="1"/>
    <col min="2055" max="2056" width="9.140625" style="31"/>
    <col min="2057" max="2057" width="19.28515625" style="31" customWidth="1"/>
    <col min="2058" max="2058" width="21" style="31" customWidth="1"/>
    <col min="2059" max="2059" width="19" style="31" customWidth="1"/>
    <col min="2060" max="2304" width="9.140625" style="31"/>
    <col min="2305" max="2305" width="26.140625" style="31" customWidth="1"/>
    <col min="2306" max="2306" width="21.5703125" style="31" customWidth="1"/>
    <col min="2307" max="2307" width="18.5703125" style="31" customWidth="1"/>
    <col min="2308" max="2308" width="17.7109375" style="31" customWidth="1"/>
    <col min="2309" max="2309" width="18.5703125" style="31" customWidth="1"/>
    <col min="2310" max="2310" width="16.140625" style="31" bestFit="1" customWidth="1"/>
    <col min="2311" max="2312" width="9.140625" style="31"/>
    <col min="2313" max="2313" width="19.28515625" style="31" customWidth="1"/>
    <col min="2314" max="2314" width="21" style="31" customWidth="1"/>
    <col min="2315" max="2315" width="19" style="31" customWidth="1"/>
    <col min="2316" max="2560" width="9.140625" style="31"/>
    <col min="2561" max="2561" width="26.140625" style="31" customWidth="1"/>
    <col min="2562" max="2562" width="21.5703125" style="31" customWidth="1"/>
    <col min="2563" max="2563" width="18.5703125" style="31" customWidth="1"/>
    <col min="2564" max="2564" width="17.7109375" style="31" customWidth="1"/>
    <col min="2565" max="2565" width="18.5703125" style="31" customWidth="1"/>
    <col min="2566" max="2566" width="16.140625" style="31" bestFit="1" customWidth="1"/>
    <col min="2567" max="2568" width="9.140625" style="31"/>
    <col min="2569" max="2569" width="19.28515625" style="31" customWidth="1"/>
    <col min="2570" max="2570" width="21" style="31" customWidth="1"/>
    <col min="2571" max="2571" width="19" style="31" customWidth="1"/>
    <col min="2572" max="2816" width="9.140625" style="31"/>
    <col min="2817" max="2817" width="26.140625" style="31" customWidth="1"/>
    <col min="2818" max="2818" width="21.5703125" style="31" customWidth="1"/>
    <col min="2819" max="2819" width="18.5703125" style="31" customWidth="1"/>
    <col min="2820" max="2820" width="17.7109375" style="31" customWidth="1"/>
    <col min="2821" max="2821" width="18.5703125" style="31" customWidth="1"/>
    <col min="2822" max="2822" width="16.140625" style="31" bestFit="1" customWidth="1"/>
    <col min="2823" max="2824" width="9.140625" style="31"/>
    <col min="2825" max="2825" width="19.28515625" style="31" customWidth="1"/>
    <col min="2826" max="2826" width="21" style="31" customWidth="1"/>
    <col min="2827" max="2827" width="19" style="31" customWidth="1"/>
    <col min="2828" max="3072" width="9.140625" style="31"/>
    <col min="3073" max="3073" width="26.140625" style="31" customWidth="1"/>
    <col min="3074" max="3074" width="21.5703125" style="31" customWidth="1"/>
    <col min="3075" max="3075" width="18.5703125" style="31" customWidth="1"/>
    <col min="3076" max="3076" width="17.7109375" style="31" customWidth="1"/>
    <col min="3077" max="3077" width="18.5703125" style="31" customWidth="1"/>
    <col min="3078" max="3078" width="16.140625" style="31" bestFit="1" customWidth="1"/>
    <col min="3079" max="3080" width="9.140625" style="31"/>
    <col min="3081" max="3081" width="19.28515625" style="31" customWidth="1"/>
    <col min="3082" max="3082" width="21" style="31" customWidth="1"/>
    <col min="3083" max="3083" width="19" style="31" customWidth="1"/>
    <col min="3084" max="3328" width="9.140625" style="31"/>
    <col min="3329" max="3329" width="26.140625" style="31" customWidth="1"/>
    <col min="3330" max="3330" width="21.5703125" style="31" customWidth="1"/>
    <col min="3331" max="3331" width="18.5703125" style="31" customWidth="1"/>
    <col min="3332" max="3332" width="17.7109375" style="31" customWidth="1"/>
    <col min="3333" max="3333" width="18.5703125" style="31" customWidth="1"/>
    <col min="3334" max="3334" width="16.140625" style="31" bestFit="1" customWidth="1"/>
    <col min="3335" max="3336" width="9.140625" style="31"/>
    <col min="3337" max="3337" width="19.28515625" style="31" customWidth="1"/>
    <col min="3338" max="3338" width="21" style="31" customWidth="1"/>
    <col min="3339" max="3339" width="19" style="31" customWidth="1"/>
    <col min="3340" max="3584" width="9.140625" style="31"/>
    <col min="3585" max="3585" width="26.140625" style="31" customWidth="1"/>
    <col min="3586" max="3586" width="21.5703125" style="31" customWidth="1"/>
    <col min="3587" max="3587" width="18.5703125" style="31" customWidth="1"/>
    <col min="3588" max="3588" width="17.7109375" style="31" customWidth="1"/>
    <col min="3589" max="3589" width="18.5703125" style="31" customWidth="1"/>
    <col min="3590" max="3590" width="16.140625" style="31" bestFit="1" customWidth="1"/>
    <col min="3591" max="3592" width="9.140625" style="31"/>
    <col min="3593" max="3593" width="19.28515625" style="31" customWidth="1"/>
    <col min="3594" max="3594" width="21" style="31" customWidth="1"/>
    <col min="3595" max="3595" width="19" style="31" customWidth="1"/>
    <col min="3596" max="3840" width="9.140625" style="31"/>
    <col min="3841" max="3841" width="26.140625" style="31" customWidth="1"/>
    <col min="3842" max="3842" width="21.5703125" style="31" customWidth="1"/>
    <col min="3843" max="3843" width="18.5703125" style="31" customWidth="1"/>
    <col min="3844" max="3844" width="17.7109375" style="31" customWidth="1"/>
    <col min="3845" max="3845" width="18.5703125" style="31" customWidth="1"/>
    <col min="3846" max="3846" width="16.140625" style="31" bestFit="1" customWidth="1"/>
    <col min="3847" max="3848" width="9.140625" style="31"/>
    <col min="3849" max="3849" width="19.28515625" style="31" customWidth="1"/>
    <col min="3850" max="3850" width="21" style="31" customWidth="1"/>
    <col min="3851" max="3851" width="19" style="31" customWidth="1"/>
    <col min="3852" max="4096" width="9.140625" style="31"/>
    <col min="4097" max="4097" width="26.140625" style="31" customWidth="1"/>
    <col min="4098" max="4098" width="21.5703125" style="31" customWidth="1"/>
    <col min="4099" max="4099" width="18.5703125" style="31" customWidth="1"/>
    <col min="4100" max="4100" width="17.7109375" style="31" customWidth="1"/>
    <col min="4101" max="4101" width="18.5703125" style="31" customWidth="1"/>
    <col min="4102" max="4102" width="16.140625" style="31" bestFit="1" customWidth="1"/>
    <col min="4103" max="4104" width="9.140625" style="31"/>
    <col min="4105" max="4105" width="19.28515625" style="31" customWidth="1"/>
    <col min="4106" max="4106" width="21" style="31" customWidth="1"/>
    <col min="4107" max="4107" width="19" style="31" customWidth="1"/>
    <col min="4108" max="4352" width="9.140625" style="31"/>
    <col min="4353" max="4353" width="26.140625" style="31" customWidth="1"/>
    <col min="4354" max="4354" width="21.5703125" style="31" customWidth="1"/>
    <col min="4355" max="4355" width="18.5703125" style="31" customWidth="1"/>
    <col min="4356" max="4356" width="17.7109375" style="31" customWidth="1"/>
    <col min="4357" max="4357" width="18.5703125" style="31" customWidth="1"/>
    <col min="4358" max="4358" width="16.140625" style="31" bestFit="1" customWidth="1"/>
    <col min="4359" max="4360" width="9.140625" style="31"/>
    <col min="4361" max="4361" width="19.28515625" style="31" customWidth="1"/>
    <col min="4362" max="4362" width="21" style="31" customWidth="1"/>
    <col min="4363" max="4363" width="19" style="31" customWidth="1"/>
    <col min="4364" max="4608" width="9.140625" style="31"/>
    <col min="4609" max="4609" width="26.140625" style="31" customWidth="1"/>
    <col min="4610" max="4610" width="21.5703125" style="31" customWidth="1"/>
    <col min="4611" max="4611" width="18.5703125" style="31" customWidth="1"/>
    <col min="4612" max="4612" width="17.7109375" style="31" customWidth="1"/>
    <col min="4613" max="4613" width="18.5703125" style="31" customWidth="1"/>
    <col min="4614" max="4614" width="16.140625" style="31" bestFit="1" customWidth="1"/>
    <col min="4615" max="4616" width="9.140625" style="31"/>
    <col min="4617" max="4617" width="19.28515625" style="31" customWidth="1"/>
    <col min="4618" max="4618" width="21" style="31" customWidth="1"/>
    <col min="4619" max="4619" width="19" style="31" customWidth="1"/>
    <col min="4620" max="4864" width="9.140625" style="31"/>
    <col min="4865" max="4865" width="26.140625" style="31" customWidth="1"/>
    <col min="4866" max="4866" width="21.5703125" style="31" customWidth="1"/>
    <col min="4867" max="4867" width="18.5703125" style="31" customWidth="1"/>
    <col min="4868" max="4868" width="17.7109375" style="31" customWidth="1"/>
    <col min="4869" max="4869" width="18.5703125" style="31" customWidth="1"/>
    <col min="4870" max="4870" width="16.140625" style="31" bestFit="1" customWidth="1"/>
    <col min="4871" max="4872" width="9.140625" style="31"/>
    <col min="4873" max="4873" width="19.28515625" style="31" customWidth="1"/>
    <col min="4874" max="4874" width="21" style="31" customWidth="1"/>
    <col min="4875" max="4875" width="19" style="31" customWidth="1"/>
    <col min="4876" max="5120" width="9.140625" style="31"/>
    <col min="5121" max="5121" width="26.140625" style="31" customWidth="1"/>
    <col min="5122" max="5122" width="21.5703125" style="31" customWidth="1"/>
    <col min="5123" max="5123" width="18.5703125" style="31" customWidth="1"/>
    <col min="5124" max="5124" width="17.7109375" style="31" customWidth="1"/>
    <col min="5125" max="5125" width="18.5703125" style="31" customWidth="1"/>
    <col min="5126" max="5126" width="16.140625" style="31" bestFit="1" customWidth="1"/>
    <col min="5127" max="5128" width="9.140625" style="31"/>
    <col min="5129" max="5129" width="19.28515625" style="31" customWidth="1"/>
    <col min="5130" max="5130" width="21" style="31" customWidth="1"/>
    <col min="5131" max="5131" width="19" style="31" customWidth="1"/>
    <col min="5132" max="5376" width="9.140625" style="31"/>
    <col min="5377" max="5377" width="26.140625" style="31" customWidth="1"/>
    <col min="5378" max="5378" width="21.5703125" style="31" customWidth="1"/>
    <col min="5379" max="5379" width="18.5703125" style="31" customWidth="1"/>
    <col min="5380" max="5380" width="17.7109375" style="31" customWidth="1"/>
    <col min="5381" max="5381" width="18.5703125" style="31" customWidth="1"/>
    <col min="5382" max="5382" width="16.140625" style="31" bestFit="1" customWidth="1"/>
    <col min="5383" max="5384" width="9.140625" style="31"/>
    <col min="5385" max="5385" width="19.28515625" style="31" customWidth="1"/>
    <col min="5386" max="5386" width="21" style="31" customWidth="1"/>
    <col min="5387" max="5387" width="19" style="31" customWidth="1"/>
    <col min="5388" max="5632" width="9.140625" style="31"/>
    <col min="5633" max="5633" width="26.140625" style="31" customWidth="1"/>
    <col min="5634" max="5634" width="21.5703125" style="31" customWidth="1"/>
    <col min="5635" max="5635" width="18.5703125" style="31" customWidth="1"/>
    <col min="5636" max="5636" width="17.7109375" style="31" customWidth="1"/>
    <col min="5637" max="5637" width="18.5703125" style="31" customWidth="1"/>
    <col min="5638" max="5638" width="16.140625" style="31" bestFit="1" customWidth="1"/>
    <col min="5639" max="5640" width="9.140625" style="31"/>
    <col min="5641" max="5641" width="19.28515625" style="31" customWidth="1"/>
    <col min="5642" max="5642" width="21" style="31" customWidth="1"/>
    <col min="5643" max="5643" width="19" style="31" customWidth="1"/>
    <col min="5644" max="5888" width="9.140625" style="31"/>
    <col min="5889" max="5889" width="26.140625" style="31" customWidth="1"/>
    <col min="5890" max="5890" width="21.5703125" style="31" customWidth="1"/>
    <col min="5891" max="5891" width="18.5703125" style="31" customWidth="1"/>
    <col min="5892" max="5892" width="17.7109375" style="31" customWidth="1"/>
    <col min="5893" max="5893" width="18.5703125" style="31" customWidth="1"/>
    <col min="5894" max="5894" width="16.140625" style="31" bestFit="1" customWidth="1"/>
    <col min="5895" max="5896" width="9.140625" style="31"/>
    <col min="5897" max="5897" width="19.28515625" style="31" customWidth="1"/>
    <col min="5898" max="5898" width="21" style="31" customWidth="1"/>
    <col min="5899" max="5899" width="19" style="31" customWidth="1"/>
    <col min="5900" max="6144" width="9.140625" style="31"/>
    <col min="6145" max="6145" width="26.140625" style="31" customWidth="1"/>
    <col min="6146" max="6146" width="21.5703125" style="31" customWidth="1"/>
    <col min="6147" max="6147" width="18.5703125" style="31" customWidth="1"/>
    <col min="6148" max="6148" width="17.7109375" style="31" customWidth="1"/>
    <col min="6149" max="6149" width="18.5703125" style="31" customWidth="1"/>
    <col min="6150" max="6150" width="16.140625" style="31" bestFit="1" customWidth="1"/>
    <col min="6151" max="6152" width="9.140625" style="31"/>
    <col min="6153" max="6153" width="19.28515625" style="31" customWidth="1"/>
    <col min="6154" max="6154" width="21" style="31" customWidth="1"/>
    <col min="6155" max="6155" width="19" style="31" customWidth="1"/>
    <col min="6156" max="6400" width="9.140625" style="31"/>
    <col min="6401" max="6401" width="26.140625" style="31" customWidth="1"/>
    <col min="6402" max="6402" width="21.5703125" style="31" customWidth="1"/>
    <col min="6403" max="6403" width="18.5703125" style="31" customWidth="1"/>
    <col min="6404" max="6404" width="17.7109375" style="31" customWidth="1"/>
    <col min="6405" max="6405" width="18.5703125" style="31" customWidth="1"/>
    <col min="6406" max="6406" width="16.140625" style="31" bestFit="1" customWidth="1"/>
    <col min="6407" max="6408" width="9.140625" style="31"/>
    <col min="6409" max="6409" width="19.28515625" style="31" customWidth="1"/>
    <col min="6410" max="6410" width="21" style="31" customWidth="1"/>
    <col min="6411" max="6411" width="19" style="31" customWidth="1"/>
    <col min="6412" max="6656" width="9.140625" style="31"/>
    <col min="6657" max="6657" width="26.140625" style="31" customWidth="1"/>
    <col min="6658" max="6658" width="21.5703125" style="31" customWidth="1"/>
    <col min="6659" max="6659" width="18.5703125" style="31" customWidth="1"/>
    <col min="6660" max="6660" width="17.7109375" style="31" customWidth="1"/>
    <col min="6661" max="6661" width="18.5703125" style="31" customWidth="1"/>
    <col min="6662" max="6662" width="16.140625" style="31" bestFit="1" customWidth="1"/>
    <col min="6663" max="6664" width="9.140625" style="31"/>
    <col min="6665" max="6665" width="19.28515625" style="31" customWidth="1"/>
    <col min="6666" max="6666" width="21" style="31" customWidth="1"/>
    <col min="6667" max="6667" width="19" style="31" customWidth="1"/>
    <col min="6668" max="6912" width="9.140625" style="31"/>
    <col min="6913" max="6913" width="26.140625" style="31" customWidth="1"/>
    <col min="6914" max="6914" width="21.5703125" style="31" customWidth="1"/>
    <col min="6915" max="6915" width="18.5703125" style="31" customWidth="1"/>
    <col min="6916" max="6916" width="17.7109375" style="31" customWidth="1"/>
    <col min="6917" max="6917" width="18.5703125" style="31" customWidth="1"/>
    <col min="6918" max="6918" width="16.140625" style="31" bestFit="1" customWidth="1"/>
    <col min="6919" max="6920" width="9.140625" style="31"/>
    <col min="6921" max="6921" width="19.28515625" style="31" customWidth="1"/>
    <col min="6922" max="6922" width="21" style="31" customWidth="1"/>
    <col min="6923" max="6923" width="19" style="31" customWidth="1"/>
    <col min="6924" max="7168" width="9.140625" style="31"/>
    <col min="7169" max="7169" width="26.140625" style="31" customWidth="1"/>
    <col min="7170" max="7170" width="21.5703125" style="31" customWidth="1"/>
    <col min="7171" max="7171" width="18.5703125" style="31" customWidth="1"/>
    <col min="7172" max="7172" width="17.7109375" style="31" customWidth="1"/>
    <col min="7173" max="7173" width="18.5703125" style="31" customWidth="1"/>
    <col min="7174" max="7174" width="16.140625" style="31" bestFit="1" customWidth="1"/>
    <col min="7175" max="7176" width="9.140625" style="31"/>
    <col min="7177" max="7177" width="19.28515625" style="31" customWidth="1"/>
    <col min="7178" max="7178" width="21" style="31" customWidth="1"/>
    <col min="7179" max="7179" width="19" style="31" customWidth="1"/>
    <col min="7180" max="7424" width="9.140625" style="31"/>
    <col min="7425" max="7425" width="26.140625" style="31" customWidth="1"/>
    <col min="7426" max="7426" width="21.5703125" style="31" customWidth="1"/>
    <col min="7427" max="7427" width="18.5703125" style="31" customWidth="1"/>
    <col min="7428" max="7428" width="17.7109375" style="31" customWidth="1"/>
    <col min="7429" max="7429" width="18.5703125" style="31" customWidth="1"/>
    <col min="7430" max="7430" width="16.140625" style="31" bestFit="1" customWidth="1"/>
    <col min="7431" max="7432" width="9.140625" style="31"/>
    <col min="7433" max="7433" width="19.28515625" style="31" customWidth="1"/>
    <col min="7434" max="7434" width="21" style="31" customWidth="1"/>
    <col min="7435" max="7435" width="19" style="31" customWidth="1"/>
    <col min="7436" max="7680" width="9.140625" style="31"/>
    <col min="7681" max="7681" width="26.140625" style="31" customWidth="1"/>
    <col min="7682" max="7682" width="21.5703125" style="31" customWidth="1"/>
    <col min="7683" max="7683" width="18.5703125" style="31" customWidth="1"/>
    <col min="7684" max="7684" width="17.7109375" style="31" customWidth="1"/>
    <col min="7685" max="7685" width="18.5703125" style="31" customWidth="1"/>
    <col min="7686" max="7686" width="16.140625" style="31" bestFit="1" customWidth="1"/>
    <col min="7687" max="7688" width="9.140625" style="31"/>
    <col min="7689" max="7689" width="19.28515625" style="31" customWidth="1"/>
    <col min="7690" max="7690" width="21" style="31" customWidth="1"/>
    <col min="7691" max="7691" width="19" style="31" customWidth="1"/>
    <col min="7692" max="7936" width="9.140625" style="31"/>
    <col min="7937" max="7937" width="26.140625" style="31" customWidth="1"/>
    <col min="7938" max="7938" width="21.5703125" style="31" customWidth="1"/>
    <col min="7939" max="7939" width="18.5703125" style="31" customWidth="1"/>
    <col min="7940" max="7940" width="17.7109375" style="31" customWidth="1"/>
    <col min="7941" max="7941" width="18.5703125" style="31" customWidth="1"/>
    <col min="7942" max="7942" width="16.140625" style="31" bestFit="1" customWidth="1"/>
    <col min="7943" max="7944" width="9.140625" style="31"/>
    <col min="7945" max="7945" width="19.28515625" style="31" customWidth="1"/>
    <col min="7946" max="7946" width="21" style="31" customWidth="1"/>
    <col min="7947" max="7947" width="19" style="31" customWidth="1"/>
    <col min="7948" max="8192" width="9.140625" style="31"/>
    <col min="8193" max="8193" width="26.140625" style="31" customWidth="1"/>
    <col min="8194" max="8194" width="21.5703125" style="31" customWidth="1"/>
    <col min="8195" max="8195" width="18.5703125" style="31" customWidth="1"/>
    <col min="8196" max="8196" width="17.7109375" style="31" customWidth="1"/>
    <col min="8197" max="8197" width="18.5703125" style="31" customWidth="1"/>
    <col min="8198" max="8198" width="16.140625" style="31" bestFit="1" customWidth="1"/>
    <col min="8199" max="8200" width="9.140625" style="31"/>
    <col min="8201" max="8201" width="19.28515625" style="31" customWidth="1"/>
    <col min="8202" max="8202" width="21" style="31" customWidth="1"/>
    <col min="8203" max="8203" width="19" style="31" customWidth="1"/>
    <col min="8204" max="8448" width="9.140625" style="31"/>
    <col min="8449" max="8449" width="26.140625" style="31" customWidth="1"/>
    <col min="8450" max="8450" width="21.5703125" style="31" customWidth="1"/>
    <col min="8451" max="8451" width="18.5703125" style="31" customWidth="1"/>
    <col min="8452" max="8452" width="17.7109375" style="31" customWidth="1"/>
    <col min="8453" max="8453" width="18.5703125" style="31" customWidth="1"/>
    <col min="8454" max="8454" width="16.140625" style="31" bestFit="1" customWidth="1"/>
    <col min="8455" max="8456" width="9.140625" style="31"/>
    <col min="8457" max="8457" width="19.28515625" style="31" customWidth="1"/>
    <col min="8458" max="8458" width="21" style="31" customWidth="1"/>
    <col min="8459" max="8459" width="19" style="31" customWidth="1"/>
    <col min="8460" max="8704" width="9.140625" style="31"/>
    <col min="8705" max="8705" width="26.140625" style="31" customWidth="1"/>
    <col min="8706" max="8706" width="21.5703125" style="31" customWidth="1"/>
    <col min="8707" max="8707" width="18.5703125" style="31" customWidth="1"/>
    <col min="8708" max="8708" width="17.7109375" style="31" customWidth="1"/>
    <col min="8709" max="8709" width="18.5703125" style="31" customWidth="1"/>
    <col min="8710" max="8710" width="16.140625" style="31" bestFit="1" customWidth="1"/>
    <col min="8711" max="8712" width="9.140625" style="31"/>
    <col min="8713" max="8713" width="19.28515625" style="31" customWidth="1"/>
    <col min="8714" max="8714" width="21" style="31" customWidth="1"/>
    <col min="8715" max="8715" width="19" style="31" customWidth="1"/>
    <col min="8716" max="8960" width="9.140625" style="31"/>
    <col min="8961" max="8961" width="26.140625" style="31" customWidth="1"/>
    <col min="8962" max="8962" width="21.5703125" style="31" customWidth="1"/>
    <col min="8963" max="8963" width="18.5703125" style="31" customWidth="1"/>
    <col min="8964" max="8964" width="17.7109375" style="31" customWidth="1"/>
    <col min="8965" max="8965" width="18.5703125" style="31" customWidth="1"/>
    <col min="8966" max="8966" width="16.140625" style="31" bestFit="1" customWidth="1"/>
    <col min="8967" max="8968" width="9.140625" style="31"/>
    <col min="8969" max="8969" width="19.28515625" style="31" customWidth="1"/>
    <col min="8970" max="8970" width="21" style="31" customWidth="1"/>
    <col min="8971" max="8971" width="19" style="31" customWidth="1"/>
    <col min="8972" max="9216" width="9.140625" style="31"/>
    <col min="9217" max="9217" width="26.140625" style="31" customWidth="1"/>
    <col min="9218" max="9218" width="21.5703125" style="31" customWidth="1"/>
    <col min="9219" max="9219" width="18.5703125" style="31" customWidth="1"/>
    <col min="9220" max="9220" width="17.7109375" style="31" customWidth="1"/>
    <col min="9221" max="9221" width="18.5703125" style="31" customWidth="1"/>
    <col min="9222" max="9222" width="16.140625" style="31" bestFit="1" customWidth="1"/>
    <col min="9223" max="9224" width="9.140625" style="31"/>
    <col min="9225" max="9225" width="19.28515625" style="31" customWidth="1"/>
    <col min="9226" max="9226" width="21" style="31" customWidth="1"/>
    <col min="9227" max="9227" width="19" style="31" customWidth="1"/>
    <col min="9228" max="9472" width="9.140625" style="31"/>
    <col min="9473" max="9473" width="26.140625" style="31" customWidth="1"/>
    <col min="9474" max="9474" width="21.5703125" style="31" customWidth="1"/>
    <col min="9475" max="9475" width="18.5703125" style="31" customWidth="1"/>
    <col min="9476" max="9476" width="17.7109375" style="31" customWidth="1"/>
    <col min="9477" max="9477" width="18.5703125" style="31" customWidth="1"/>
    <col min="9478" max="9478" width="16.140625" style="31" bestFit="1" customWidth="1"/>
    <col min="9479" max="9480" width="9.140625" style="31"/>
    <col min="9481" max="9481" width="19.28515625" style="31" customWidth="1"/>
    <col min="9482" max="9482" width="21" style="31" customWidth="1"/>
    <col min="9483" max="9483" width="19" style="31" customWidth="1"/>
    <col min="9484" max="9728" width="9.140625" style="31"/>
    <col min="9729" max="9729" width="26.140625" style="31" customWidth="1"/>
    <col min="9730" max="9730" width="21.5703125" style="31" customWidth="1"/>
    <col min="9731" max="9731" width="18.5703125" style="31" customWidth="1"/>
    <col min="9732" max="9732" width="17.7109375" style="31" customWidth="1"/>
    <col min="9733" max="9733" width="18.5703125" style="31" customWidth="1"/>
    <col min="9734" max="9734" width="16.140625" style="31" bestFit="1" customWidth="1"/>
    <col min="9735" max="9736" width="9.140625" style="31"/>
    <col min="9737" max="9737" width="19.28515625" style="31" customWidth="1"/>
    <col min="9738" max="9738" width="21" style="31" customWidth="1"/>
    <col min="9739" max="9739" width="19" style="31" customWidth="1"/>
    <col min="9740" max="9984" width="9.140625" style="31"/>
    <col min="9985" max="9985" width="26.140625" style="31" customWidth="1"/>
    <col min="9986" max="9986" width="21.5703125" style="31" customWidth="1"/>
    <col min="9987" max="9987" width="18.5703125" style="31" customWidth="1"/>
    <col min="9988" max="9988" width="17.7109375" style="31" customWidth="1"/>
    <col min="9989" max="9989" width="18.5703125" style="31" customWidth="1"/>
    <col min="9990" max="9990" width="16.140625" style="31" bestFit="1" customWidth="1"/>
    <col min="9991" max="9992" width="9.140625" style="31"/>
    <col min="9993" max="9993" width="19.28515625" style="31" customWidth="1"/>
    <col min="9994" max="9994" width="21" style="31" customWidth="1"/>
    <col min="9995" max="9995" width="19" style="31" customWidth="1"/>
    <col min="9996" max="10240" width="9.140625" style="31"/>
    <col min="10241" max="10241" width="26.140625" style="31" customWidth="1"/>
    <col min="10242" max="10242" width="21.5703125" style="31" customWidth="1"/>
    <col min="10243" max="10243" width="18.5703125" style="31" customWidth="1"/>
    <col min="10244" max="10244" width="17.7109375" style="31" customWidth="1"/>
    <col min="10245" max="10245" width="18.5703125" style="31" customWidth="1"/>
    <col min="10246" max="10246" width="16.140625" style="31" bestFit="1" customWidth="1"/>
    <col min="10247" max="10248" width="9.140625" style="31"/>
    <col min="10249" max="10249" width="19.28515625" style="31" customWidth="1"/>
    <col min="10250" max="10250" width="21" style="31" customWidth="1"/>
    <col min="10251" max="10251" width="19" style="31" customWidth="1"/>
    <col min="10252" max="10496" width="9.140625" style="31"/>
    <col min="10497" max="10497" width="26.140625" style="31" customWidth="1"/>
    <col min="10498" max="10498" width="21.5703125" style="31" customWidth="1"/>
    <col min="10499" max="10499" width="18.5703125" style="31" customWidth="1"/>
    <col min="10500" max="10500" width="17.7109375" style="31" customWidth="1"/>
    <col min="10501" max="10501" width="18.5703125" style="31" customWidth="1"/>
    <col min="10502" max="10502" width="16.140625" style="31" bestFit="1" customWidth="1"/>
    <col min="10503" max="10504" width="9.140625" style="31"/>
    <col min="10505" max="10505" width="19.28515625" style="31" customWidth="1"/>
    <col min="10506" max="10506" width="21" style="31" customWidth="1"/>
    <col min="10507" max="10507" width="19" style="31" customWidth="1"/>
    <col min="10508" max="10752" width="9.140625" style="31"/>
    <col min="10753" max="10753" width="26.140625" style="31" customWidth="1"/>
    <col min="10754" max="10754" width="21.5703125" style="31" customWidth="1"/>
    <col min="10755" max="10755" width="18.5703125" style="31" customWidth="1"/>
    <col min="10756" max="10756" width="17.7109375" style="31" customWidth="1"/>
    <col min="10757" max="10757" width="18.5703125" style="31" customWidth="1"/>
    <col min="10758" max="10758" width="16.140625" style="31" bestFit="1" customWidth="1"/>
    <col min="10759" max="10760" width="9.140625" style="31"/>
    <col min="10761" max="10761" width="19.28515625" style="31" customWidth="1"/>
    <col min="10762" max="10762" width="21" style="31" customWidth="1"/>
    <col min="10763" max="10763" width="19" style="31" customWidth="1"/>
    <col min="10764" max="11008" width="9.140625" style="31"/>
    <col min="11009" max="11009" width="26.140625" style="31" customWidth="1"/>
    <col min="11010" max="11010" width="21.5703125" style="31" customWidth="1"/>
    <col min="11011" max="11011" width="18.5703125" style="31" customWidth="1"/>
    <col min="11012" max="11012" width="17.7109375" style="31" customWidth="1"/>
    <col min="11013" max="11013" width="18.5703125" style="31" customWidth="1"/>
    <col min="11014" max="11014" width="16.140625" style="31" bestFit="1" customWidth="1"/>
    <col min="11015" max="11016" width="9.140625" style="31"/>
    <col min="11017" max="11017" width="19.28515625" style="31" customWidth="1"/>
    <col min="11018" max="11018" width="21" style="31" customWidth="1"/>
    <col min="11019" max="11019" width="19" style="31" customWidth="1"/>
    <col min="11020" max="11264" width="9.140625" style="31"/>
    <col min="11265" max="11265" width="26.140625" style="31" customWidth="1"/>
    <col min="11266" max="11266" width="21.5703125" style="31" customWidth="1"/>
    <col min="11267" max="11267" width="18.5703125" style="31" customWidth="1"/>
    <col min="11268" max="11268" width="17.7109375" style="31" customWidth="1"/>
    <col min="11269" max="11269" width="18.5703125" style="31" customWidth="1"/>
    <col min="11270" max="11270" width="16.140625" style="31" bestFit="1" customWidth="1"/>
    <col min="11271" max="11272" width="9.140625" style="31"/>
    <col min="11273" max="11273" width="19.28515625" style="31" customWidth="1"/>
    <col min="11274" max="11274" width="21" style="31" customWidth="1"/>
    <col min="11275" max="11275" width="19" style="31" customWidth="1"/>
    <col min="11276" max="11520" width="9.140625" style="31"/>
    <col min="11521" max="11521" width="26.140625" style="31" customWidth="1"/>
    <col min="11522" max="11522" width="21.5703125" style="31" customWidth="1"/>
    <col min="11523" max="11523" width="18.5703125" style="31" customWidth="1"/>
    <col min="11524" max="11524" width="17.7109375" style="31" customWidth="1"/>
    <col min="11525" max="11525" width="18.5703125" style="31" customWidth="1"/>
    <col min="11526" max="11526" width="16.140625" style="31" bestFit="1" customWidth="1"/>
    <col min="11527" max="11528" width="9.140625" style="31"/>
    <col min="11529" max="11529" width="19.28515625" style="31" customWidth="1"/>
    <col min="11530" max="11530" width="21" style="31" customWidth="1"/>
    <col min="11531" max="11531" width="19" style="31" customWidth="1"/>
    <col min="11532" max="11776" width="9.140625" style="31"/>
    <col min="11777" max="11777" width="26.140625" style="31" customWidth="1"/>
    <col min="11778" max="11778" width="21.5703125" style="31" customWidth="1"/>
    <col min="11779" max="11779" width="18.5703125" style="31" customWidth="1"/>
    <col min="11780" max="11780" width="17.7109375" style="31" customWidth="1"/>
    <col min="11781" max="11781" width="18.5703125" style="31" customWidth="1"/>
    <col min="11782" max="11782" width="16.140625" style="31" bestFit="1" customWidth="1"/>
    <col min="11783" max="11784" width="9.140625" style="31"/>
    <col min="11785" max="11785" width="19.28515625" style="31" customWidth="1"/>
    <col min="11786" max="11786" width="21" style="31" customWidth="1"/>
    <col min="11787" max="11787" width="19" style="31" customWidth="1"/>
    <col min="11788" max="12032" width="9.140625" style="31"/>
    <col min="12033" max="12033" width="26.140625" style="31" customWidth="1"/>
    <col min="12034" max="12034" width="21.5703125" style="31" customWidth="1"/>
    <col min="12035" max="12035" width="18.5703125" style="31" customWidth="1"/>
    <col min="12036" max="12036" width="17.7109375" style="31" customWidth="1"/>
    <col min="12037" max="12037" width="18.5703125" style="31" customWidth="1"/>
    <col min="12038" max="12038" width="16.140625" style="31" bestFit="1" customWidth="1"/>
    <col min="12039" max="12040" width="9.140625" style="31"/>
    <col min="12041" max="12041" width="19.28515625" style="31" customWidth="1"/>
    <col min="12042" max="12042" width="21" style="31" customWidth="1"/>
    <col min="12043" max="12043" width="19" style="31" customWidth="1"/>
    <col min="12044" max="12288" width="9.140625" style="31"/>
    <col min="12289" max="12289" width="26.140625" style="31" customWidth="1"/>
    <col min="12290" max="12290" width="21.5703125" style="31" customWidth="1"/>
    <col min="12291" max="12291" width="18.5703125" style="31" customWidth="1"/>
    <col min="12292" max="12292" width="17.7109375" style="31" customWidth="1"/>
    <col min="12293" max="12293" width="18.5703125" style="31" customWidth="1"/>
    <col min="12294" max="12294" width="16.140625" style="31" bestFit="1" customWidth="1"/>
    <col min="12295" max="12296" width="9.140625" style="31"/>
    <col min="12297" max="12297" width="19.28515625" style="31" customWidth="1"/>
    <col min="12298" max="12298" width="21" style="31" customWidth="1"/>
    <col min="12299" max="12299" width="19" style="31" customWidth="1"/>
    <col min="12300" max="12544" width="9.140625" style="31"/>
    <col min="12545" max="12545" width="26.140625" style="31" customWidth="1"/>
    <col min="12546" max="12546" width="21.5703125" style="31" customWidth="1"/>
    <col min="12547" max="12547" width="18.5703125" style="31" customWidth="1"/>
    <col min="12548" max="12548" width="17.7109375" style="31" customWidth="1"/>
    <col min="12549" max="12549" width="18.5703125" style="31" customWidth="1"/>
    <col min="12550" max="12550" width="16.140625" style="31" bestFit="1" customWidth="1"/>
    <col min="12551" max="12552" width="9.140625" style="31"/>
    <col min="12553" max="12553" width="19.28515625" style="31" customWidth="1"/>
    <col min="12554" max="12554" width="21" style="31" customWidth="1"/>
    <col min="12555" max="12555" width="19" style="31" customWidth="1"/>
    <col min="12556" max="12800" width="9.140625" style="31"/>
    <col min="12801" max="12801" width="26.140625" style="31" customWidth="1"/>
    <col min="12802" max="12802" width="21.5703125" style="31" customWidth="1"/>
    <col min="12803" max="12803" width="18.5703125" style="31" customWidth="1"/>
    <col min="12804" max="12804" width="17.7109375" style="31" customWidth="1"/>
    <col min="12805" max="12805" width="18.5703125" style="31" customWidth="1"/>
    <col min="12806" max="12806" width="16.140625" style="31" bestFit="1" customWidth="1"/>
    <col min="12807" max="12808" width="9.140625" style="31"/>
    <col min="12809" max="12809" width="19.28515625" style="31" customWidth="1"/>
    <col min="12810" max="12810" width="21" style="31" customWidth="1"/>
    <col min="12811" max="12811" width="19" style="31" customWidth="1"/>
    <col min="12812" max="13056" width="9.140625" style="31"/>
    <col min="13057" max="13057" width="26.140625" style="31" customWidth="1"/>
    <col min="13058" max="13058" width="21.5703125" style="31" customWidth="1"/>
    <col min="13059" max="13059" width="18.5703125" style="31" customWidth="1"/>
    <col min="13060" max="13060" width="17.7109375" style="31" customWidth="1"/>
    <col min="13061" max="13061" width="18.5703125" style="31" customWidth="1"/>
    <col min="13062" max="13062" width="16.140625" style="31" bestFit="1" customWidth="1"/>
    <col min="13063" max="13064" width="9.140625" style="31"/>
    <col min="13065" max="13065" width="19.28515625" style="31" customWidth="1"/>
    <col min="13066" max="13066" width="21" style="31" customWidth="1"/>
    <col min="13067" max="13067" width="19" style="31" customWidth="1"/>
    <col min="13068" max="13312" width="9.140625" style="31"/>
    <col min="13313" max="13313" width="26.140625" style="31" customWidth="1"/>
    <col min="13314" max="13314" width="21.5703125" style="31" customWidth="1"/>
    <col min="13315" max="13315" width="18.5703125" style="31" customWidth="1"/>
    <col min="13316" max="13316" width="17.7109375" style="31" customWidth="1"/>
    <col min="13317" max="13317" width="18.5703125" style="31" customWidth="1"/>
    <col min="13318" max="13318" width="16.140625" style="31" bestFit="1" customWidth="1"/>
    <col min="13319" max="13320" width="9.140625" style="31"/>
    <col min="13321" max="13321" width="19.28515625" style="31" customWidth="1"/>
    <col min="13322" max="13322" width="21" style="31" customWidth="1"/>
    <col min="13323" max="13323" width="19" style="31" customWidth="1"/>
    <col min="13324" max="13568" width="9.140625" style="31"/>
    <col min="13569" max="13569" width="26.140625" style="31" customWidth="1"/>
    <col min="13570" max="13570" width="21.5703125" style="31" customWidth="1"/>
    <col min="13571" max="13571" width="18.5703125" style="31" customWidth="1"/>
    <col min="13572" max="13572" width="17.7109375" style="31" customWidth="1"/>
    <col min="13573" max="13573" width="18.5703125" style="31" customWidth="1"/>
    <col min="13574" max="13574" width="16.140625" style="31" bestFit="1" customWidth="1"/>
    <col min="13575" max="13576" width="9.140625" style="31"/>
    <col min="13577" max="13577" width="19.28515625" style="31" customWidth="1"/>
    <col min="13578" max="13578" width="21" style="31" customWidth="1"/>
    <col min="13579" max="13579" width="19" style="31" customWidth="1"/>
    <col min="13580" max="13824" width="9.140625" style="31"/>
    <col min="13825" max="13825" width="26.140625" style="31" customWidth="1"/>
    <col min="13826" max="13826" width="21.5703125" style="31" customWidth="1"/>
    <col min="13827" max="13827" width="18.5703125" style="31" customWidth="1"/>
    <col min="13828" max="13828" width="17.7109375" style="31" customWidth="1"/>
    <col min="13829" max="13829" width="18.5703125" style="31" customWidth="1"/>
    <col min="13830" max="13830" width="16.140625" style="31" bestFit="1" customWidth="1"/>
    <col min="13831" max="13832" width="9.140625" style="31"/>
    <col min="13833" max="13833" width="19.28515625" style="31" customWidth="1"/>
    <col min="13834" max="13834" width="21" style="31" customWidth="1"/>
    <col min="13835" max="13835" width="19" style="31" customWidth="1"/>
    <col min="13836" max="14080" width="9.140625" style="31"/>
    <col min="14081" max="14081" width="26.140625" style="31" customWidth="1"/>
    <col min="14082" max="14082" width="21.5703125" style="31" customWidth="1"/>
    <col min="14083" max="14083" width="18.5703125" style="31" customWidth="1"/>
    <col min="14084" max="14084" width="17.7109375" style="31" customWidth="1"/>
    <col min="14085" max="14085" width="18.5703125" style="31" customWidth="1"/>
    <col min="14086" max="14086" width="16.140625" style="31" bestFit="1" customWidth="1"/>
    <col min="14087" max="14088" width="9.140625" style="31"/>
    <col min="14089" max="14089" width="19.28515625" style="31" customWidth="1"/>
    <col min="14090" max="14090" width="21" style="31" customWidth="1"/>
    <col min="14091" max="14091" width="19" style="31" customWidth="1"/>
    <col min="14092" max="14336" width="9.140625" style="31"/>
    <col min="14337" max="14337" width="26.140625" style="31" customWidth="1"/>
    <col min="14338" max="14338" width="21.5703125" style="31" customWidth="1"/>
    <col min="14339" max="14339" width="18.5703125" style="31" customWidth="1"/>
    <col min="14340" max="14340" width="17.7109375" style="31" customWidth="1"/>
    <col min="14341" max="14341" width="18.5703125" style="31" customWidth="1"/>
    <col min="14342" max="14342" width="16.140625" style="31" bestFit="1" customWidth="1"/>
    <col min="14343" max="14344" width="9.140625" style="31"/>
    <col min="14345" max="14345" width="19.28515625" style="31" customWidth="1"/>
    <col min="14346" max="14346" width="21" style="31" customWidth="1"/>
    <col min="14347" max="14347" width="19" style="31" customWidth="1"/>
    <col min="14348" max="14592" width="9.140625" style="31"/>
    <col min="14593" max="14593" width="26.140625" style="31" customWidth="1"/>
    <col min="14594" max="14594" width="21.5703125" style="31" customWidth="1"/>
    <col min="14595" max="14595" width="18.5703125" style="31" customWidth="1"/>
    <col min="14596" max="14596" width="17.7109375" style="31" customWidth="1"/>
    <col min="14597" max="14597" width="18.5703125" style="31" customWidth="1"/>
    <col min="14598" max="14598" width="16.140625" style="31" bestFit="1" customWidth="1"/>
    <col min="14599" max="14600" width="9.140625" style="31"/>
    <col min="14601" max="14601" width="19.28515625" style="31" customWidth="1"/>
    <col min="14602" max="14602" width="21" style="31" customWidth="1"/>
    <col min="14603" max="14603" width="19" style="31" customWidth="1"/>
    <col min="14604" max="14848" width="9.140625" style="31"/>
    <col min="14849" max="14849" width="26.140625" style="31" customWidth="1"/>
    <col min="14850" max="14850" width="21.5703125" style="31" customWidth="1"/>
    <col min="14851" max="14851" width="18.5703125" style="31" customWidth="1"/>
    <col min="14852" max="14852" width="17.7109375" style="31" customWidth="1"/>
    <col min="14853" max="14853" width="18.5703125" style="31" customWidth="1"/>
    <col min="14854" max="14854" width="16.140625" style="31" bestFit="1" customWidth="1"/>
    <col min="14855" max="14856" width="9.140625" style="31"/>
    <col min="14857" max="14857" width="19.28515625" style="31" customWidth="1"/>
    <col min="14858" max="14858" width="21" style="31" customWidth="1"/>
    <col min="14859" max="14859" width="19" style="31" customWidth="1"/>
    <col min="14860" max="15104" width="9.140625" style="31"/>
    <col min="15105" max="15105" width="26.140625" style="31" customWidth="1"/>
    <col min="15106" max="15106" width="21.5703125" style="31" customWidth="1"/>
    <col min="15107" max="15107" width="18.5703125" style="31" customWidth="1"/>
    <col min="15108" max="15108" width="17.7109375" style="31" customWidth="1"/>
    <col min="15109" max="15109" width="18.5703125" style="31" customWidth="1"/>
    <col min="15110" max="15110" width="16.140625" style="31" bestFit="1" customWidth="1"/>
    <col min="15111" max="15112" width="9.140625" style="31"/>
    <col min="15113" max="15113" width="19.28515625" style="31" customWidth="1"/>
    <col min="15114" max="15114" width="21" style="31" customWidth="1"/>
    <col min="15115" max="15115" width="19" style="31" customWidth="1"/>
    <col min="15116" max="15360" width="9.140625" style="31"/>
    <col min="15361" max="15361" width="26.140625" style="31" customWidth="1"/>
    <col min="15362" max="15362" width="21.5703125" style="31" customWidth="1"/>
    <col min="15363" max="15363" width="18.5703125" style="31" customWidth="1"/>
    <col min="15364" max="15364" width="17.7109375" style="31" customWidth="1"/>
    <col min="15365" max="15365" width="18.5703125" style="31" customWidth="1"/>
    <col min="15366" max="15366" width="16.140625" style="31" bestFit="1" customWidth="1"/>
    <col min="15367" max="15368" width="9.140625" style="31"/>
    <col min="15369" max="15369" width="19.28515625" style="31" customWidth="1"/>
    <col min="15370" max="15370" width="21" style="31" customWidth="1"/>
    <col min="15371" max="15371" width="19" style="31" customWidth="1"/>
    <col min="15372" max="15616" width="9.140625" style="31"/>
    <col min="15617" max="15617" width="26.140625" style="31" customWidth="1"/>
    <col min="15618" max="15618" width="21.5703125" style="31" customWidth="1"/>
    <col min="15619" max="15619" width="18.5703125" style="31" customWidth="1"/>
    <col min="15620" max="15620" width="17.7109375" style="31" customWidth="1"/>
    <col min="15621" max="15621" width="18.5703125" style="31" customWidth="1"/>
    <col min="15622" max="15622" width="16.140625" style="31" bestFit="1" customWidth="1"/>
    <col min="15623" max="15624" width="9.140625" style="31"/>
    <col min="15625" max="15625" width="19.28515625" style="31" customWidth="1"/>
    <col min="15626" max="15626" width="21" style="31" customWidth="1"/>
    <col min="15627" max="15627" width="19" style="31" customWidth="1"/>
    <col min="15628" max="15872" width="9.140625" style="31"/>
    <col min="15873" max="15873" width="26.140625" style="31" customWidth="1"/>
    <col min="15874" max="15874" width="21.5703125" style="31" customWidth="1"/>
    <col min="15875" max="15875" width="18.5703125" style="31" customWidth="1"/>
    <col min="15876" max="15876" width="17.7109375" style="31" customWidth="1"/>
    <col min="15877" max="15877" width="18.5703125" style="31" customWidth="1"/>
    <col min="15878" max="15878" width="16.140625" style="31" bestFit="1" customWidth="1"/>
    <col min="15879" max="15880" width="9.140625" style="31"/>
    <col min="15881" max="15881" width="19.28515625" style="31" customWidth="1"/>
    <col min="15882" max="15882" width="21" style="31" customWidth="1"/>
    <col min="15883" max="15883" width="19" style="31" customWidth="1"/>
    <col min="15884" max="16128" width="9.140625" style="31"/>
    <col min="16129" max="16129" width="26.140625" style="31" customWidth="1"/>
    <col min="16130" max="16130" width="21.5703125" style="31" customWidth="1"/>
    <col min="16131" max="16131" width="18.5703125" style="31" customWidth="1"/>
    <col min="16132" max="16132" width="17.7109375" style="31" customWidth="1"/>
    <col min="16133" max="16133" width="18.5703125" style="31" customWidth="1"/>
    <col min="16134" max="16134" width="16.140625" style="31" bestFit="1" customWidth="1"/>
    <col min="16135" max="16136" width="9.140625" style="31"/>
    <col min="16137" max="16137" width="19.28515625" style="31" customWidth="1"/>
    <col min="16138" max="16138" width="21" style="31" customWidth="1"/>
    <col min="16139" max="16139" width="19" style="31" customWidth="1"/>
    <col min="16140" max="16384" width="9.140625" style="31"/>
  </cols>
  <sheetData>
    <row r="1" spans="1:12" ht="51" x14ac:dyDescent="0.2">
      <c r="A1" s="27" t="s">
        <v>82</v>
      </c>
      <c r="B1" s="58" t="s">
        <v>135</v>
      </c>
      <c r="C1" s="116" t="s">
        <v>136</v>
      </c>
      <c r="D1" s="117"/>
    </row>
    <row r="2" spans="1:12" ht="25.5" x14ac:dyDescent="0.2">
      <c r="A2" s="28"/>
      <c r="B2" s="59" t="s">
        <v>137</v>
      </c>
      <c r="C2" s="118"/>
      <c r="D2" s="119"/>
    </row>
    <row r="3" spans="1:12" x14ac:dyDescent="0.2">
      <c r="A3" s="28" t="s">
        <v>83</v>
      </c>
      <c r="B3" s="60"/>
      <c r="C3" s="118"/>
      <c r="D3" s="119"/>
      <c r="J3" s="37"/>
    </row>
    <row r="4" spans="1:12" ht="27.75" customHeight="1" x14ac:dyDescent="0.2">
      <c r="A4" s="29" t="s">
        <v>89</v>
      </c>
      <c r="B4" s="61"/>
      <c r="C4" s="122" t="s">
        <v>138</v>
      </c>
      <c r="D4" s="123"/>
      <c r="J4" s="37"/>
    </row>
    <row r="5" spans="1:12" ht="28.5" customHeight="1" x14ac:dyDescent="0.2">
      <c r="A5" s="128"/>
      <c r="B5" s="129"/>
      <c r="C5" s="34" t="s">
        <v>91</v>
      </c>
      <c r="D5" s="62" t="s">
        <v>92</v>
      </c>
      <c r="H5" s="45"/>
      <c r="I5" s="45"/>
      <c r="J5" s="54"/>
      <c r="K5" s="45"/>
      <c r="L5" s="45"/>
    </row>
    <row r="6" spans="1:12" x14ac:dyDescent="0.2">
      <c r="A6" s="109" t="s">
        <v>139</v>
      </c>
      <c r="B6" s="109"/>
      <c r="C6" s="63">
        <v>628710748.70000005</v>
      </c>
      <c r="D6" s="63">
        <f>C28</f>
        <v>633609120.93000007</v>
      </c>
      <c r="H6" s="45"/>
      <c r="I6" s="54"/>
      <c r="J6" s="54"/>
      <c r="K6" s="45"/>
      <c r="L6" s="45"/>
    </row>
    <row r="7" spans="1:12" x14ac:dyDescent="0.2">
      <c r="A7" s="108" t="s">
        <v>140</v>
      </c>
      <c r="B7" s="108"/>
      <c r="C7" s="63">
        <f>C8+C9+C10+C11+C12+C13+C14+C15+C16+C17</f>
        <v>112334227.79000001</v>
      </c>
      <c r="D7" s="63">
        <f>SUM(D8:D17)</f>
        <v>226653236.91</v>
      </c>
      <c r="F7" s="38"/>
      <c r="H7" s="45"/>
      <c r="I7" s="54"/>
      <c r="J7" s="54"/>
      <c r="K7" s="45"/>
      <c r="L7" s="45"/>
    </row>
    <row r="8" spans="1:12" x14ac:dyDescent="0.2">
      <c r="A8" s="108" t="s">
        <v>141</v>
      </c>
      <c r="B8" s="108"/>
      <c r="C8" s="64"/>
      <c r="D8" s="64">
        <f>C30</f>
        <v>0</v>
      </c>
      <c r="H8" s="45"/>
      <c r="I8" s="54"/>
      <c r="J8" s="54"/>
      <c r="K8" s="45"/>
      <c r="L8" s="45"/>
    </row>
    <row r="9" spans="1:12" x14ac:dyDescent="0.2">
      <c r="A9" s="108" t="s">
        <v>142</v>
      </c>
      <c r="B9" s="108"/>
      <c r="C9" s="64">
        <v>104232719.5</v>
      </c>
      <c r="D9" s="64">
        <v>115788361.18000001</v>
      </c>
      <c r="F9" s="37"/>
      <c r="H9" s="45"/>
      <c r="I9" s="54"/>
      <c r="J9" s="45"/>
      <c r="K9" s="45"/>
      <c r="L9" s="45"/>
    </row>
    <row r="10" spans="1:12" ht="17.25" customHeight="1" x14ac:dyDescent="0.2">
      <c r="A10" s="108" t="s">
        <v>143</v>
      </c>
      <c r="B10" s="108"/>
      <c r="C10" s="64"/>
      <c r="D10" s="64"/>
      <c r="F10" s="37"/>
      <c r="H10" s="45"/>
      <c r="I10" s="54"/>
      <c r="J10" s="54"/>
      <c r="K10" s="45"/>
      <c r="L10" s="45"/>
    </row>
    <row r="11" spans="1:12" x14ac:dyDescent="0.2">
      <c r="A11" s="108" t="s">
        <v>144</v>
      </c>
      <c r="B11" s="108"/>
      <c r="C11" s="64">
        <v>8095700.29</v>
      </c>
      <c r="D11" s="64">
        <v>16113047.699999999</v>
      </c>
      <c r="F11" s="37"/>
      <c r="H11" s="45"/>
      <c r="I11" s="54"/>
      <c r="J11" s="54"/>
      <c r="K11" s="45"/>
      <c r="L11" s="45"/>
    </row>
    <row r="12" spans="1:12" x14ac:dyDescent="0.2">
      <c r="A12" s="108" t="s">
        <v>145</v>
      </c>
      <c r="B12" s="108"/>
      <c r="C12" s="64"/>
      <c r="D12" s="64"/>
      <c r="H12" s="45"/>
      <c r="I12" s="55"/>
      <c r="J12" s="55"/>
      <c r="K12" s="65"/>
      <c r="L12" s="45"/>
    </row>
    <row r="13" spans="1:12" ht="26.25" customHeight="1" x14ac:dyDescent="0.2">
      <c r="A13" s="108" t="s">
        <v>146</v>
      </c>
      <c r="B13" s="108"/>
      <c r="C13" s="64">
        <v>2496.64</v>
      </c>
      <c r="D13" s="64">
        <v>885863.82</v>
      </c>
      <c r="H13" s="45"/>
      <c r="I13" s="54"/>
      <c r="J13" s="54"/>
      <c r="K13" s="45"/>
      <c r="L13" s="45"/>
    </row>
    <row r="14" spans="1:12" x14ac:dyDescent="0.2">
      <c r="A14" s="108" t="s">
        <v>147</v>
      </c>
      <c r="B14" s="108"/>
      <c r="C14" s="64"/>
      <c r="D14" s="64"/>
      <c r="H14" s="45"/>
      <c r="I14" s="54"/>
      <c r="J14" s="45"/>
      <c r="K14" s="45"/>
      <c r="L14" s="45"/>
    </row>
    <row r="15" spans="1:12" x14ac:dyDescent="0.2">
      <c r="A15" s="108" t="s">
        <v>148</v>
      </c>
      <c r="B15" s="108"/>
      <c r="C15" s="64"/>
      <c r="D15" s="63"/>
      <c r="E15" s="66"/>
      <c r="H15" s="45"/>
      <c r="I15" s="57"/>
      <c r="J15" s="45"/>
      <c r="K15" s="45"/>
      <c r="L15" s="45"/>
    </row>
    <row r="16" spans="1:12" x14ac:dyDescent="0.2">
      <c r="A16" s="108" t="s">
        <v>149</v>
      </c>
      <c r="B16" s="108"/>
      <c r="C16" s="64"/>
      <c r="D16" s="64"/>
      <c r="H16" s="45"/>
      <c r="I16" s="57"/>
      <c r="J16" s="45"/>
      <c r="K16" s="45"/>
      <c r="L16" s="45"/>
    </row>
    <row r="17" spans="1:12" x14ac:dyDescent="0.2">
      <c r="A17" s="108" t="s">
        <v>150</v>
      </c>
      <c r="B17" s="108"/>
      <c r="C17" s="64">
        <v>3311.36</v>
      </c>
      <c r="D17" s="64">
        <v>93865964.209999993</v>
      </c>
      <c r="H17" s="45"/>
      <c r="I17" s="65"/>
      <c r="J17" s="45"/>
      <c r="K17" s="45"/>
      <c r="L17" s="45"/>
    </row>
    <row r="18" spans="1:12" x14ac:dyDescent="0.2">
      <c r="A18" s="108" t="s">
        <v>151</v>
      </c>
      <c r="B18" s="108"/>
      <c r="C18" s="63">
        <f>SUM(C19:C27)</f>
        <v>107435855.55999999</v>
      </c>
      <c r="D18" s="63">
        <f>SUM(D19:D27)</f>
        <v>662899424.11000001</v>
      </c>
      <c r="F18" s="38"/>
      <c r="H18" s="45"/>
      <c r="I18" s="45"/>
      <c r="J18" s="45"/>
      <c r="K18" s="45"/>
      <c r="L18" s="45"/>
    </row>
    <row r="19" spans="1:12" x14ac:dyDescent="0.2">
      <c r="A19" s="108" t="s">
        <v>152</v>
      </c>
      <c r="B19" s="108"/>
      <c r="C19" s="64">
        <v>46296346.549999997</v>
      </c>
      <c r="D19" s="64">
        <f>C31</f>
        <v>78535228.689999998</v>
      </c>
      <c r="H19" s="45"/>
      <c r="I19" s="45"/>
      <c r="J19" s="54"/>
      <c r="K19" s="45"/>
      <c r="L19" s="45"/>
    </row>
    <row r="20" spans="1:12" x14ac:dyDescent="0.2">
      <c r="A20" s="108" t="s">
        <v>153</v>
      </c>
      <c r="B20" s="108"/>
      <c r="C20" s="64">
        <v>32790742.800000001</v>
      </c>
      <c r="D20" s="64">
        <v>27725143.489999998</v>
      </c>
      <c r="F20" s="38"/>
      <c r="H20" s="45"/>
      <c r="I20" s="45"/>
      <c r="J20" s="54"/>
      <c r="K20" s="45"/>
      <c r="L20" s="45"/>
    </row>
    <row r="21" spans="1:12" x14ac:dyDescent="0.2">
      <c r="A21" s="108" t="s">
        <v>154</v>
      </c>
      <c r="B21" s="108"/>
      <c r="C21" s="64"/>
      <c r="D21" s="64"/>
      <c r="F21" s="38"/>
      <c r="H21" s="45"/>
      <c r="I21" s="57"/>
      <c r="J21" s="54"/>
      <c r="K21" s="45"/>
      <c r="L21" s="45"/>
    </row>
    <row r="22" spans="1:12" x14ac:dyDescent="0.2">
      <c r="A22" s="108" t="s">
        <v>155</v>
      </c>
      <c r="B22" s="108"/>
      <c r="C22" s="64">
        <v>22017767.739999998</v>
      </c>
      <c r="D22" s="63">
        <v>33701515.140000001</v>
      </c>
      <c r="F22" s="38"/>
      <c r="H22" s="45"/>
      <c r="I22" s="45"/>
      <c r="J22" s="54"/>
      <c r="K22" s="45"/>
      <c r="L22" s="45"/>
    </row>
    <row r="23" spans="1:12" x14ac:dyDescent="0.2">
      <c r="A23" s="108" t="s">
        <v>156</v>
      </c>
      <c r="B23" s="108"/>
      <c r="C23" s="64"/>
      <c r="D23" s="64"/>
      <c r="H23" s="57"/>
      <c r="I23" s="45"/>
      <c r="J23" s="54"/>
      <c r="K23" s="45"/>
      <c r="L23" s="45"/>
    </row>
    <row r="24" spans="1:12" ht="26.25" customHeight="1" x14ac:dyDescent="0.2">
      <c r="A24" s="108" t="s">
        <v>157</v>
      </c>
      <c r="B24" s="108"/>
      <c r="C24" s="64"/>
      <c r="D24" s="64">
        <v>27709202.129999999</v>
      </c>
      <c r="F24" s="37"/>
      <c r="H24" s="45"/>
      <c r="I24" s="57"/>
      <c r="J24" s="54"/>
      <c r="K24" s="45"/>
      <c r="L24" s="45"/>
    </row>
    <row r="25" spans="1:12" x14ac:dyDescent="0.2">
      <c r="A25" s="108" t="s">
        <v>158</v>
      </c>
      <c r="B25" s="108"/>
      <c r="C25" s="64"/>
      <c r="D25" s="64"/>
      <c r="F25" s="37"/>
      <c r="H25" s="45"/>
      <c r="I25" s="57"/>
      <c r="J25" s="54"/>
      <c r="K25" s="45"/>
      <c r="L25" s="45"/>
    </row>
    <row r="26" spans="1:12" x14ac:dyDescent="0.2">
      <c r="A26" s="108" t="s">
        <v>159</v>
      </c>
      <c r="B26" s="108"/>
      <c r="C26" s="64"/>
      <c r="D26" s="64"/>
      <c r="F26" s="37"/>
      <c r="J26" s="37"/>
    </row>
    <row r="27" spans="1:12" x14ac:dyDescent="0.2">
      <c r="A27" s="108" t="s">
        <v>160</v>
      </c>
      <c r="B27" s="108"/>
      <c r="C27" s="64">
        <v>6330998.4699999997</v>
      </c>
      <c r="D27" s="64">
        <v>495228334.66000003</v>
      </c>
      <c r="E27" s="38"/>
      <c r="F27" s="37"/>
      <c r="I27" s="38"/>
      <c r="J27" s="37"/>
    </row>
    <row r="28" spans="1:12" x14ac:dyDescent="0.2">
      <c r="A28" s="109" t="s">
        <v>161</v>
      </c>
      <c r="B28" s="109"/>
      <c r="C28" s="63">
        <f>C6+C7-C18</f>
        <v>633609120.93000007</v>
      </c>
      <c r="D28" s="63">
        <f>D6+D7-D18</f>
        <v>197362933.73000002</v>
      </c>
      <c r="F28" s="37"/>
      <c r="I28" s="38"/>
      <c r="J28" s="38"/>
    </row>
    <row r="29" spans="1:12" x14ac:dyDescent="0.2">
      <c r="A29" s="109" t="s">
        <v>162</v>
      </c>
      <c r="B29" s="109"/>
      <c r="C29" s="63">
        <f>-SUM(C30:C31)</f>
        <v>-78535228.689999998</v>
      </c>
      <c r="D29" s="63">
        <f>-SUM(D30:D31)</f>
        <v>-41076709.909999996</v>
      </c>
      <c r="E29" s="67"/>
      <c r="F29" s="37"/>
      <c r="I29" s="38"/>
    </row>
    <row r="30" spans="1:12" x14ac:dyDescent="0.2">
      <c r="A30" s="108" t="s">
        <v>163</v>
      </c>
      <c r="B30" s="108"/>
      <c r="C30" s="64"/>
      <c r="D30" s="64"/>
      <c r="I30" s="38"/>
      <c r="J30" s="38"/>
    </row>
    <row r="31" spans="1:12" x14ac:dyDescent="0.2">
      <c r="A31" s="108" t="s">
        <v>164</v>
      </c>
      <c r="B31" s="108"/>
      <c r="C31" s="64">
        <v>78535228.689999998</v>
      </c>
      <c r="D31" s="64">
        <v>41076709.909999996</v>
      </c>
      <c r="I31" s="38"/>
    </row>
    <row r="32" spans="1:12" ht="25.5" customHeight="1" x14ac:dyDescent="0.2">
      <c r="A32" s="109" t="s">
        <v>165</v>
      </c>
      <c r="B32" s="109"/>
      <c r="C32" s="64"/>
      <c r="D32" s="64"/>
      <c r="F32" s="38"/>
      <c r="I32" s="38"/>
    </row>
    <row r="33" spans="1:10" x14ac:dyDescent="0.2">
      <c r="A33" s="109" t="s">
        <v>166</v>
      </c>
      <c r="B33" s="109"/>
      <c r="C33" s="63">
        <f>C28+C29</f>
        <v>555073892.24000001</v>
      </c>
      <c r="D33" s="63">
        <f>D28+D29</f>
        <v>156286223.82000002</v>
      </c>
      <c r="F33" s="38"/>
    </row>
    <row r="34" spans="1:10" x14ac:dyDescent="0.2">
      <c r="A34" s="127"/>
      <c r="B34" s="127"/>
      <c r="C34" s="45"/>
      <c r="D34" s="54"/>
    </row>
    <row r="35" spans="1:10" s="70" customFormat="1" x14ac:dyDescent="0.2">
      <c r="A35" s="68"/>
      <c r="B35" s="69"/>
      <c r="C35" s="53"/>
      <c r="D35" s="53"/>
      <c r="F35" s="71"/>
    </row>
    <row r="36" spans="1:10" s="70" customFormat="1" x14ac:dyDescent="0.2">
      <c r="A36" s="72" t="s">
        <v>167</v>
      </c>
      <c r="B36" s="69" t="s">
        <v>168</v>
      </c>
      <c r="C36" s="132" t="s">
        <v>169</v>
      </c>
      <c r="D36" s="132"/>
      <c r="E36" s="67"/>
      <c r="J36" s="71"/>
    </row>
    <row r="37" spans="1:10" x14ac:dyDescent="0.2">
      <c r="A37" s="130" t="s">
        <v>80</v>
      </c>
      <c r="B37" s="130" t="s">
        <v>78</v>
      </c>
      <c r="C37" s="131" t="s">
        <v>81</v>
      </c>
      <c r="D37" s="131"/>
      <c r="F37" s="37"/>
      <c r="I37" s="38"/>
      <c r="J37" s="37"/>
    </row>
    <row r="38" spans="1:10" s="70" customFormat="1" x14ac:dyDescent="0.2">
      <c r="A38" s="72"/>
      <c r="B38" s="73"/>
      <c r="C38" s="55"/>
      <c r="D38" s="53"/>
    </row>
    <row r="39" spans="1:10" s="70" customFormat="1" x14ac:dyDescent="0.2">
      <c r="A39" s="72"/>
      <c r="B39" s="73"/>
      <c r="C39" s="55"/>
      <c r="D39" s="53"/>
      <c r="I39" s="71"/>
    </row>
    <row r="40" spans="1:10" s="70" customFormat="1" x14ac:dyDescent="0.2">
      <c r="A40" s="72"/>
      <c r="B40" s="53"/>
      <c r="C40" s="55"/>
      <c r="D40" s="53"/>
      <c r="I40" s="74"/>
      <c r="J40" s="74"/>
    </row>
    <row r="41" spans="1:10" s="70" customFormat="1" x14ac:dyDescent="0.2">
      <c r="A41" s="72"/>
      <c r="B41" s="53"/>
      <c r="C41" s="55"/>
      <c r="D41" s="53"/>
      <c r="F41" s="71"/>
      <c r="I41" s="74"/>
      <c r="J41" s="74"/>
    </row>
    <row r="42" spans="1:10" s="70" customFormat="1" x14ac:dyDescent="0.2">
      <c r="A42" s="72"/>
      <c r="B42" s="53"/>
      <c r="C42" s="55"/>
      <c r="D42" s="53"/>
      <c r="I42" s="74"/>
      <c r="J42" s="74"/>
    </row>
    <row r="43" spans="1:10" s="70" customFormat="1" x14ac:dyDescent="0.2">
      <c r="A43" s="72"/>
      <c r="B43" s="53"/>
      <c r="C43" s="55"/>
      <c r="D43" s="53"/>
      <c r="I43" s="74"/>
      <c r="J43" s="74"/>
    </row>
    <row r="44" spans="1:10" x14ac:dyDescent="0.2">
      <c r="A44" s="72"/>
      <c r="B44" s="73"/>
      <c r="C44" s="55"/>
      <c r="D44" s="53"/>
      <c r="I44" s="37"/>
      <c r="J44" s="37"/>
    </row>
    <row r="45" spans="1:10" x14ac:dyDescent="0.2">
      <c r="A45" s="45"/>
      <c r="B45" s="45"/>
      <c r="C45" s="57"/>
      <c r="D45" s="45"/>
      <c r="F45" s="37"/>
      <c r="J45" s="37"/>
    </row>
    <row r="46" spans="1:10" x14ac:dyDescent="0.2">
      <c r="A46" s="45"/>
      <c r="B46" s="45"/>
      <c r="C46" s="45"/>
      <c r="D46" s="45"/>
      <c r="F46" s="37"/>
      <c r="J46" s="37"/>
    </row>
    <row r="47" spans="1:10" x14ac:dyDescent="0.2">
      <c r="A47" s="45"/>
      <c r="B47" s="45"/>
      <c r="C47" s="57"/>
      <c r="D47" s="45"/>
      <c r="F47" s="37"/>
      <c r="J47" s="37"/>
    </row>
    <row r="48" spans="1:10" x14ac:dyDescent="0.2">
      <c r="A48" s="45"/>
      <c r="B48" s="45"/>
      <c r="C48" s="57"/>
      <c r="D48" s="45"/>
      <c r="F48" s="37"/>
      <c r="J48" s="37"/>
    </row>
    <row r="49" spans="1:10" x14ac:dyDescent="0.2">
      <c r="A49" s="45"/>
      <c r="B49" s="75"/>
      <c r="C49" s="65"/>
      <c r="D49" s="45"/>
      <c r="F49" s="37"/>
      <c r="J49" s="37"/>
    </row>
    <row r="50" spans="1:10" x14ac:dyDescent="0.2">
      <c r="A50" s="45"/>
      <c r="B50" s="45"/>
      <c r="C50" s="45"/>
      <c r="D50" s="45"/>
      <c r="F50" s="37"/>
      <c r="J50" s="37"/>
    </row>
    <row r="51" spans="1:10" x14ac:dyDescent="0.2">
      <c r="A51" s="45"/>
      <c r="B51" s="45"/>
      <c r="C51" s="45"/>
      <c r="D51" s="45"/>
      <c r="F51" s="37"/>
      <c r="J51" s="37"/>
    </row>
    <row r="52" spans="1:10" x14ac:dyDescent="0.2">
      <c r="A52" s="48"/>
      <c r="B52" s="48"/>
      <c r="C52" s="107"/>
      <c r="D52" s="107"/>
      <c r="F52" s="37"/>
      <c r="I52" s="38"/>
      <c r="J52" s="37"/>
    </row>
    <row r="53" spans="1:10" x14ac:dyDescent="0.2">
      <c r="A53" s="45"/>
      <c r="B53" s="45"/>
      <c r="C53" s="45"/>
      <c r="D53" s="45"/>
      <c r="F53" s="37"/>
      <c r="J53" s="37"/>
    </row>
    <row r="54" spans="1:10" x14ac:dyDescent="0.2">
      <c r="A54" s="45"/>
      <c r="B54" s="45"/>
      <c r="C54" s="45"/>
      <c r="D54" s="45"/>
      <c r="F54" s="37"/>
      <c r="J54" s="37"/>
    </row>
    <row r="55" spans="1:10" x14ac:dyDescent="0.2">
      <c r="A55" s="45"/>
      <c r="B55" s="45"/>
      <c r="C55" s="45"/>
      <c r="D55" s="45"/>
      <c r="F55" s="37"/>
      <c r="J55" s="37"/>
    </row>
    <row r="56" spans="1:10" ht="15.75" x14ac:dyDescent="0.25">
      <c r="A56" s="45"/>
      <c r="B56" s="76"/>
      <c r="C56" s="76"/>
      <c r="D56" s="45"/>
      <c r="F56" s="37"/>
      <c r="J56" s="37"/>
    </row>
    <row r="57" spans="1:10" ht="15.75" x14ac:dyDescent="0.25">
      <c r="A57" s="45"/>
      <c r="B57" s="76"/>
      <c r="C57" s="77"/>
      <c r="D57" s="45"/>
      <c r="F57" s="37"/>
    </row>
    <row r="58" spans="1:10" ht="15.75" x14ac:dyDescent="0.25">
      <c r="A58" s="45"/>
      <c r="B58" s="76"/>
      <c r="C58" s="77"/>
      <c r="D58" s="45"/>
      <c r="F58" s="37"/>
    </row>
    <row r="59" spans="1:10" ht="15.75" x14ac:dyDescent="0.25">
      <c r="A59" s="45"/>
      <c r="B59" s="78"/>
      <c r="C59" s="77"/>
      <c r="D59" s="45"/>
      <c r="F59" s="37"/>
      <c r="I59" s="37"/>
    </row>
    <row r="60" spans="1:10" ht="15.75" x14ac:dyDescent="0.25">
      <c r="A60" s="45"/>
      <c r="B60" s="76"/>
      <c r="C60" s="76"/>
      <c r="D60" s="45"/>
      <c r="F60" s="37"/>
    </row>
    <row r="61" spans="1:10" ht="15.75" x14ac:dyDescent="0.25">
      <c r="A61" s="45"/>
      <c r="B61" s="79"/>
      <c r="C61" s="79"/>
      <c r="D61" s="45"/>
      <c r="F61" s="37"/>
    </row>
    <row r="62" spans="1:10" ht="15.75" x14ac:dyDescent="0.25">
      <c r="A62" s="45"/>
      <c r="B62" s="80"/>
      <c r="C62" s="81"/>
      <c r="D62" s="45"/>
    </row>
    <row r="63" spans="1:10" ht="15.75" x14ac:dyDescent="0.25">
      <c r="A63" s="45"/>
      <c r="B63" s="79"/>
      <c r="C63" s="81"/>
      <c r="D63" s="45"/>
      <c r="J63" s="38"/>
    </row>
    <row r="64" spans="1:10" ht="15.75" x14ac:dyDescent="0.25">
      <c r="A64" s="45"/>
      <c r="B64" s="76"/>
      <c r="C64" s="77"/>
      <c r="D64" s="45"/>
      <c r="J64" s="38"/>
    </row>
    <row r="65" spans="1:10" x14ac:dyDescent="0.2">
      <c r="A65" s="45"/>
      <c r="B65" s="45"/>
      <c r="C65" s="45"/>
      <c r="D65" s="45"/>
    </row>
    <row r="66" spans="1:10" x14ac:dyDescent="0.2">
      <c r="A66" s="45"/>
      <c r="B66" s="45"/>
      <c r="C66" s="45"/>
      <c r="D66" s="45"/>
      <c r="J66" s="37"/>
    </row>
    <row r="67" spans="1:10" x14ac:dyDescent="0.2">
      <c r="A67" s="45"/>
      <c r="B67" s="45"/>
      <c r="C67" s="45"/>
      <c r="D67" s="45"/>
      <c r="J67" s="37"/>
    </row>
    <row r="68" spans="1:10" x14ac:dyDescent="0.2">
      <c r="A68" s="45"/>
      <c r="B68" s="45"/>
      <c r="C68" s="45"/>
      <c r="D68" s="45"/>
      <c r="J68" s="37"/>
    </row>
    <row r="69" spans="1:10" x14ac:dyDescent="0.2">
      <c r="A69" s="45"/>
      <c r="B69" s="45"/>
      <c r="C69" s="45"/>
      <c r="D69" s="45"/>
      <c r="J69" s="37"/>
    </row>
    <row r="70" spans="1:10" x14ac:dyDescent="0.2">
      <c r="A70" s="45"/>
      <c r="B70" s="45"/>
      <c r="C70" s="45"/>
      <c r="D70" s="45"/>
    </row>
    <row r="71" spans="1:10" x14ac:dyDescent="0.2">
      <c r="A71" s="45"/>
      <c r="B71" s="45"/>
      <c r="C71" s="45"/>
      <c r="D71" s="45"/>
      <c r="J71" s="38"/>
    </row>
    <row r="72" spans="1:10" x14ac:dyDescent="0.2">
      <c r="C72" s="37"/>
      <c r="D72" s="37"/>
    </row>
    <row r="73" spans="1:10" x14ac:dyDescent="0.2">
      <c r="C73" s="37"/>
      <c r="D73" s="37"/>
    </row>
    <row r="74" spans="1:10" x14ac:dyDescent="0.2">
      <c r="C74" s="37"/>
      <c r="D74" s="37"/>
    </row>
    <row r="75" spans="1:10" x14ac:dyDescent="0.2">
      <c r="C75" s="37"/>
      <c r="D75" s="37"/>
    </row>
    <row r="76" spans="1:10" x14ac:dyDescent="0.2">
      <c r="C76" s="37"/>
      <c r="D76" s="37"/>
      <c r="J76" s="37"/>
    </row>
    <row r="77" spans="1:10" x14ac:dyDescent="0.2">
      <c r="C77" s="37"/>
      <c r="D77" s="37"/>
      <c r="J77" s="37"/>
    </row>
    <row r="78" spans="1:10" x14ac:dyDescent="0.2">
      <c r="C78" s="37"/>
      <c r="D78" s="37"/>
      <c r="J78" s="37"/>
    </row>
    <row r="79" spans="1:10" x14ac:dyDescent="0.2">
      <c r="C79" s="37"/>
      <c r="D79" s="37"/>
      <c r="J79" s="37"/>
    </row>
    <row r="80" spans="1:10" x14ac:dyDescent="0.2">
      <c r="C80" s="37"/>
      <c r="D80" s="37"/>
      <c r="J80" s="37"/>
    </row>
    <row r="81" spans="3:10" x14ac:dyDescent="0.2">
      <c r="C81" s="37"/>
      <c r="D81" s="37"/>
      <c r="J81" s="37"/>
    </row>
    <row r="82" spans="3:10" x14ac:dyDescent="0.2">
      <c r="C82" s="37"/>
      <c r="D82" s="37"/>
      <c r="J82" s="37"/>
    </row>
    <row r="83" spans="3:10" x14ac:dyDescent="0.2">
      <c r="C83" s="37"/>
      <c r="D83" s="37"/>
      <c r="J83" s="37"/>
    </row>
    <row r="84" spans="3:10" x14ac:dyDescent="0.2">
      <c r="C84" s="37"/>
      <c r="D84" s="37"/>
      <c r="J84" s="37"/>
    </row>
    <row r="85" spans="3:10" x14ac:dyDescent="0.2">
      <c r="C85" s="37"/>
      <c r="D85" s="37"/>
      <c r="J85" s="37"/>
    </row>
    <row r="86" spans="3:10" x14ac:dyDescent="0.2">
      <c r="C86" s="37"/>
      <c r="D86" s="37"/>
    </row>
    <row r="87" spans="3:10" x14ac:dyDescent="0.2">
      <c r="C87" s="37"/>
      <c r="D87" s="37"/>
    </row>
    <row r="88" spans="3:10" x14ac:dyDescent="0.2">
      <c r="C88" s="38"/>
    </row>
  </sheetData>
  <mergeCells count="35">
    <mergeCell ref="A14:B14"/>
    <mergeCell ref="C1:D3"/>
    <mergeCell ref="C4:D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C52:D52"/>
    <mergeCell ref="A27:B27"/>
    <mergeCell ref="A28:B28"/>
    <mergeCell ref="A29:B29"/>
    <mergeCell ref="A30:B30"/>
    <mergeCell ref="A31:B31"/>
    <mergeCell ref="A32:B32"/>
    <mergeCell ref="C37:D37"/>
    <mergeCell ref="C36:D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BILANS 2018</vt:lpstr>
      <vt:lpstr>RZiS 2018</vt:lpstr>
      <vt:lpstr>ZESYT.ZMIAN W FUNDUSZU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Jelińska Teresa</dc:creator>
  <cp:lastModifiedBy>Jelińska Teresa</cp:lastModifiedBy>
  <cp:lastPrinted>2020-02-19T09:41:57Z</cp:lastPrinted>
  <dcterms:created xsi:type="dcterms:W3CDTF">2020-02-19T08:32:10Z</dcterms:created>
  <dcterms:modified xsi:type="dcterms:W3CDTF">2020-02-20T11:27:16Z</dcterms:modified>
</cp:coreProperties>
</file>