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utanowicz\Desktop\"/>
    </mc:Choice>
  </mc:AlternateContent>
  <bookViews>
    <workbookView xWindow="120" yWindow="60" windowWidth="20370" windowHeight="12810" tabRatio="667" activeTab="2"/>
  </bookViews>
  <sheets>
    <sheet name="Bilans 2019" sheetId="19" r:id="rId1"/>
    <sheet name="Rachunek zysków i strat 2019" sheetId="15" r:id="rId2"/>
    <sheet name="Zest.zmian w fund.2019" sheetId="16" r:id="rId3"/>
  </sheets>
  <calcPr calcId="162913"/>
</workbook>
</file>

<file path=xl/calcChain.xml><?xml version="1.0" encoding="utf-8"?>
<calcChain xmlns="http://schemas.openxmlformats.org/spreadsheetml/2006/main">
  <c r="F37" i="19" l="1"/>
  <c r="F15" i="19"/>
  <c r="E37" i="19" l="1"/>
  <c r="E25" i="19"/>
  <c r="E15" i="19"/>
  <c r="E13" i="19"/>
  <c r="E53" i="19" s="1"/>
  <c r="C33" i="19"/>
  <c r="B44" i="19"/>
  <c r="B38" i="19"/>
  <c r="B33" i="19"/>
  <c r="B26" i="19"/>
  <c r="B16" i="19"/>
  <c r="B15" i="19" s="1"/>
  <c r="B13" i="19" s="1"/>
  <c r="I49" i="15"/>
  <c r="I45" i="15"/>
  <c r="I41" i="15"/>
  <c r="I37" i="15"/>
  <c r="I44" i="15" s="1"/>
  <c r="I52" i="15" s="1"/>
  <c r="I55" i="15" s="1"/>
  <c r="I24" i="15"/>
  <c r="I16" i="15"/>
  <c r="K40" i="16"/>
  <c r="I40" i="16"/>
  <c r="I27" i="16"/>
  <c r="I16" i="16"/>
  <c r="I39" i="16" s="1"/>
  <c r="I46" i="16" s="1"/>
  <c r="B32" i="19" l="1"/>
  <c r="B53" i="19"/>
  <c r="F13" i="19"/>
  <c r="F53" i="19" s="1"/>
  <c r="J38" i="16"/>
  <c r="J27" i="16"/>
  <c r="J16" i="16"/>
  <c r="J37" i="16" s="1"/>
  <c r="J42" i="16" s="1"/>
  <c r="J48" i="15"/>
  <c r="J44" i="15"/>
  <c r="J40" i="15"/>
  <c r="J36" i="15"/>
  <c r="J54" i="15"/>
  <c r="J24" i="15"/>
  <c r="J35" i="15" s="1"/>
  <c r="J43" i="15" s="1"/>
  <c r="J51" i="15" s="1"/>
  <c r="F25" i="19"/>
  <c r="C16" i="19"/>
  <c r="C15" i="19" s="1"/>
  <c r="K37" i="15"/>
  <c r="C44" i="19"/>
  <c r="C38" i="19"/>
  <c r="C26" i="19"/>
  <c r="K24" i="15"/>
  <c r="J16" i="15"/>
  <c r="K16" i="15"/>
  <c r="K36" i="15" s="1"/>
  <c r="K27" i="16"/>
  <c r="K16" i="16"/>
  <c r="K49" i="15"/>
  <c r="K45" i="15"/>
  <c r="K41" i="15"/>
  <c r="C32" i="19" l="1"/>
  <c r="C13" i="19"/>
  <c r="K44" i="15"/>
  <c r="K52" i="15" s="1"/>
  <c r="K55" i="15" s="1"/>
  <c r="K39" i="16"/>
  <c r="K46" i="16" s="1"/>
  <c r="C53" i="19" l="1"/>
</calcChain>
</file>

<file path=xl/sharedStrings.xml><?xml version="1.0" encoding="utf-8"?>
<sst xmlns="http://schemas.openxmlformats.org/spreadsheetml/2006/main" count="261" uniqueCount="214">
  <si>
    <t>Nazwa i adres jednostki sprawozdawczej</t>
  </si>
  <si>
    <t>Adresat:</t>
  </si>
  <si>
    <t>URZĄD MIASTA</t>
  </si>
  <si>
    <t>STOŁECZNEGO</t>
  </si>
  <si>
    <t>WARSZAWY</t>
  </si>
  <si>
    <t>Numer identyfikacyjny REGON</t>
  </si>
  <si>
    <t>ul. Kredytowa 3</t>
  </si>
  <si>
    <t>00-056 WARSZAWA</t>
  </si>
  <si>
    <t>I. Fundusz jednostki na początek okresu (BO)</t>
  </si>
  <si>
    <t>Stan na koniec roku bieżącego</t>
  </si>
  <si>
    <t>Stan na koniec roku poprzedniego</t>
  </si>
  <si>
    <t>Wysłać bez pisma przewodniego</t>
  </si>
  <si>
    <t>1.1. Zysk bilansowy za rok ubiegły</t>
  </si>
  <si>
    <t>1.2. Zrealizowane wydatki budżetowe</t>
  </si>
  <si>
    <t>1.4. Środki na inwestycje</t>
  </si>
  <si>
    <t>1.9. Pozostałe odpisy z wyniku finansowego za rok bieżący</t>
  </si>
  <si>
    <t>2.2. Zrealizowane dochody budżetowe</t>
  </si>
  <si>
    <t>2.3. Rozliczenie wyniku finansowego i środków obrotowych za rok ubiegły</t>
  </si>
  <si>
    <t>2.1. Strata za rok ubiegły</t>
  </si>
  <si>
    <t>2.4. Dotacje i środki na inwestycje</t>
  </si>
  <si>
    <t>2.8. Aktywa przekazane w ramach centralnego zaopatrzenia</t>
  </si>
  <si>
    <t xml:space="preserve">II. Fundusz jednostki na koniec okresu (BZ) </t>
  </si>
  <si>
    <t>2. strata netto (-)</t>
  </si>
  <si>
    <t>Informacje uzupełniające istotne dla oceny rzetelności i przejrzystości sytuacji finansowej:</t>
  </si>
  <si>
    <t>1.</t>
  </si>
  <si>
    <t>2.</t>
  </si>
  <si>
    <t>3.</t>
  </si>
  <si>
    <t>4.</t>
  </si>
  <si>
    <t>5.</t>
  </si>
  <si>
    <t>Rachunek zysków i strat</t>
  </si>
  <si>
    <t>(wariant porównawczy)</t>
  </si>
  <si>
    <t>A.</t>
  </si>
  <si>
    <t>I.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</si>
  <si>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</si>
  <si>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</si>
  <si>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</si>
  <si>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</si>
  <si>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</si>
  <si>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</si>
  <si>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</si>
  <si>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</si>
  <si>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</si>
  <si>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</si>
  <si>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</si>
  <si>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</si>
  <si>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</si>
  <si>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</si>
  <si>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</si>
  <si>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</si>
  <si>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</si>
  <si>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</si>
  <si>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</si>
  <si>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</si>
  <si>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</si>
  <si>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</si>
  <si>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</si>
  <si>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</si>
  <si>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</si>
  <si>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</si>
  <si>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</si>
  <si>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D.</t>
  </si>
  <si>
    <t>Pozostałe przychody operacyjne</t>
  </si>
  <si>
    <t>Zysk ze zbycia niefinansowych aktywów trwałych</t>
  </si>
  <si>
    <t>Dotacje</t>
  </si>
  <si>
    <t>E.</t>
  </si>
  <si>
    <t>Pozostałe koszty operacyjne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</si>
  <si>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</si>
  <si>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</si>
  <si>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</si>
  <si>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</si>
  <si>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Dywidendy i udziały w zyskach</t>
  </si>
  <si>
    <t>Odsetki</t>
  </si>
  <si>
    <t>Inne</t>
  </si>
  <si>
    <t xml:space="preserve">H. </t>
  </si>
  <si>
    <t>Koszty finansowe</t>
  </si>
  <si>
    <t>J.</t>
  </si>
  <si>
    <t>K.</t>
  </si>
  <si>
    <t>L.</t>
  </si>
  <si>
    <t>Podatek dochodowy</t>
  </si>
  <si>
    <t xml:space="preserve">Kierownik jednostki </t>
  </si>
  <si>
    <t xml:space="preserve">Główny Księgowy </t>
  </si>
  <si>
    <t>pokrycie amortyzacji</t>
  </si>
  <si>
    <t>1.8. Aktywa otrzymane w ramach centralnego zaopatrzenia</t>
  </si>
  <si>
    <t>1. zysk netto (+)</t>
  </si>
  <si>
    <t>Przychody netto ze sprzedaży produktów</t>
  </si>
  <si>
    <t>w tym: dotacje zaliczane do przychodów (podmiotowe, przedmiotowe, na pierwsze wyposażenie w środki obrotowe)</t>
  </si>
  <si>
    <t>Przychody finansowe</t>
  </si>
  <si>
    <t>1.3. Zrealizowane płatności ze środków europejskich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</si>
  <si>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</si>
  <si>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</si>
  <si>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</si>
  <si>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2. Zmniejszenia funduszu jednostki (z tytułu)</t>
  </si>
  <si>
    <t>2.5. Aktualizacja wyceny środków trwałych</t>
  </si>
  <si>
    <t>2.7. Pasywa przejęte od zlikwidowanych lub połączonych jednostek</t>
  </si>
  <si>
    <t xml:space="preserve">1. </t>
  </si>
  <si>
    <t>Inne przychody operacyjne</t>
  </si>
  <si>
    <t>1. Zwiększenia funduszu (z tytułu)</t>
  </si>
  <si>
    <t>Przychody netto z podstawowej działalności operacyjnej</t>
  </si>
  <si>
    <t>………………………………………….</t>
  </si>
  <si>
    <t>…………………………..</t>
  </si>
  <si>
    <t>…………………………………….</t>
  </si>
  <si>
    <t xml:space="preserve">jednostki </t>
  </si>
  <si>
    <t xml:space="preserve">w funduszu jednoski </t>
  </si>
  <si>
    <t xml:space="preserve">Zestawienie zmian </t>
  </si>
  <si>
    <t>1.10. Inne zwiększenia</t>
  </si>
  <si>
    <t>2.6. Wartość sprzedanych i nieodpłatnie przekazanych środków trwałych i środków trwałych w budowie oraz wartości niematerialnych i prawnych</t>
  </si>
  <si>
    <t>2.9. Inne zmniejszenia</t>
  </si>
  <si>
    <t>Zysk (strata) brutto</t>
  </si>
  <si>
    <t>………………………….....</t>
  </si>
  <si>
    <t>………………………………….</t>
  </si>
  <si>
    <t>jednostki budżetowej</t>
  </si>
  <si>
    <t>CZĄSTKOWY BILANS JEDNOSTKOWY URZĘDU MIASTA STOŁECZNEGO WARSZAWY</t>
  </si>
  <si>
    <t>Nazwa i adres</t>
  </si>
  <si>
    <t>BILANS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</si>
  <si>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</si>
  <si>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</si>
  <si>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</si>
  <si>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</si>
  <si>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</si>
  <si>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</si>
  <si>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gospodarstwa pomocniczego</t>
  </si>
  <si>
    <t>sporządzony</t>
  </si>
  <si>
    <t>Wysyłać bez pisma przewodniego</t>
  </si>
  <si>
    <t>AKTYWA</t>
  </si>
  <si>
    <t>Stan na początek roku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</si>
  <si>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</si>
  <si>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</si>
  <si>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</si>
  <si>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</si>
  <si>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</si>
  <si>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</si>
  <si>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</si>
  <si>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</si>
  <si>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</si>
  <si>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</si>
  <si>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</si>
  <si>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 xml:space="preserve"> 1.2. Budynki, lokale i obiekty inżynierii     lądowej i wodnej</t>
  </si>
  <si>
    <t xml:space="preserve"> 1.3. Urządzenia techniczne i maszyny</t>
  </si>
  <si>
    <t xml:space="preserve"> 1.4. Środki transportu</t>
  </si>
  <si>
    <t xml:space="preserve"> 1.5. Inne środki trwałe</t>
  </si>
  <si>
    <t>2. Środki trwałe w budowie  (inwestycje)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</si>
  <si>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</si>
  <si>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</si>
  <si>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</si>
  <si>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</si>
  <si>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</si>
  <si>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</si>
  <si>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</si>
  <si>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</si>
  <si>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</si>
  <si>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</si>
  <si>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</si>
  <si>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</si>
  <si>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</si>
  <si>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</si>
  <si>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</si>
  <si>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</si>
  <si>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</si>
  <si>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</si>
  <si>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</si>
  <si>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III Rezerwy na zobowiązania</t>
  </si>
  <si>
    <t>1. Materiały</t>
  </si>
  <si>
    <t>2. Półprodukty i produkty w toku</t>
  </si>
  <si>
    <t>3. Produkty gotowe</t>
  </si>
  <si>
    <t>4. Towary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</si>
  <si>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</si>
  <si>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</si>
  <si>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</si>
  <si>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</si>
  <si>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</si>
  <si>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</si>
  <si>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</si>
  <si>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</si>
  <si>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</si>
  <si>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</si>
  <si>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</si>
  <si>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</si>
  <si>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</si>
  <si>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</si>
  <si>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</si>
  <si>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</si>
  <si>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</si>
  <si>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</si>
  <si>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</si>
  <si>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</si>
  <si>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</si>
  <si>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1.1.1. Grunty stanowiące własność jednostki samorządu terytorialnego, przekazane w użytkowanie wieczyste innym podmiotom</t>
  </si>
  <si>
    <t>II. Odpisy z wyniku finansowego (nadwyżka środków obrotowych) ( - )</t>
  </si>
  <si>
    <t>IV. Fundusz mienia zlikwidowanych  jednostek</t>
  </si>
  <si>
    <t>B. Fundusze placówek</t>
  </si>
  <si>
    <t>C. Państwowe fundusze celowe</t>
  </si>
  <si>
    <t>D. Zobowiązania  i rezerwy na zobowiązania</t>
  </si>
  <si>
    <t>8. Fundusze specjalne</t>
  </si>
  <si>
    <t>8.1. Zakładowy Fundusz Świadczeń Socjalnych</t>
  </si>
  <si>
    <t>8.2. Inne fundusze</t>
  </si>
  <si>
    <t xml:space="preserve">IV. Rozliczenia międzyokresowe </t>
  </si>
  <si>
    <t>(rok, miesiąc, dzień)</t>
  </si>
  <si>
    <t>Zysk (strata) z działalności podstawowej (A-B)</t>
  </si>
  <si>
    <t>Pozostałe obowiązkowe zmniejszenia zysku (zwiększenia straty)</t>
  </si>
  <si>
    <t>Zysk (strata) netto (I-J-K)</t>
  </si>
  <si>
    <t>3. nadwyżka środków obrotowych</t>
  </si>
  <si>
    <t>IV. Fundusz (II+/-III)</t>
  </si>
  <si>
    <t>III. Wynik finansowy netto za rok bieżący</t>
  </si>
  <si>
    <t>A. AKTYWA TRWAŁE</t>
  </si>
  <si>
    <t>A. FUNDUSZE</t>
  </si>
  <si>
    <t>Urząd Dzielnicy Wola</t>
  </si>
  <si>
    <t>01-003 Warszawa</t>
  </si>
  <si>
    <t>al.."Solidarności" 90</t>
  </si>
  <si>
    <t xml:space="preserve"> </t>
  </si>
  <si>
    <t>Urząd Dzielnicy Wola m.st. Warszawy</t>
  </si>
  <si>
    <t>al.. Solidarności 90</t>
  </si>
  <si>
    <t>sporządzone na dzień 31 grudnia 2019 r.</t>
  </si>
  <si>
    <t>sporządzony na dzień 31 grudnia 2019 r.</t>
  </si>
  <si>
    <t>na dzień 31 grudnia 2019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</si>
</sst>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_ ;\-#,##0.00\ 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Book Antiqu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37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0" fillId="0" borderId="9" xfId="0" applyBorder="1"/>
    <xf numFmtId="0" fontId="0" fillId="0" borderId="0" xfId="0" applyBorder="1"/>
    <xf numFmtId="4" fontId="0" fillId="0" borderId="10" xfId="0" applyNumberForma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2" fillId="0" borderId="13" xfId="0" applyFont="1" applyBorder="1"/>
    <xf numFmtId="0" fontId="2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18" xfId="0" applyBorder="1"/>
    <xf numFmtId="0" fontId="2" fillId="0" borderId="19" xfId="0" applyFont="1" applyBorder="1" applyAlignment="1">
      <alignment horizontal="center" wrapText="1"/>
    </xf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1" xfId="0" applyFont="1" applyBorder="1"/>
    <xf numFmtId="49" fontId="2" fillId="0" borderId="11" xfId="0" applyNumberFormat="1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" fillId="0" borderId="28" xfId="0" applyFont="1" applyBorder="1"/>
    <xf numFmtId="0" fontId="0" fillId="0" borderId="19" xfId="0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3" fillId="0" borderId="0" xfId="0" applyFont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2" fillId="0" borderId="9" xfId="0" applyFont="1" applyFill="1" applyBorder="1"/>
    <xf numFmtId="4" fontId="0" fillId="0" borderId="0" xfId="0" applyNumberFormat="1"/>
    <xf numFmtId="4" fontId="2" fillId="0" borderId="0" xfId="0" applyNumberFormat="1" applyFont="1"/>
    <xf numFmtId="2" fontId="0" fillId="0" borderId="0" xfId="0" applyNumberFormat="1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0" fillId="0" borderId="8" xfId="0" applyFill="1" applyBorder="1"/>
    <xf numFmtId="0" fontId="0" fillId="0" borderId="24" xfId="0" applyFill="1" applyBorder="1"/>
    <xf numFmtId="0" fontId="0" fillId="0" borderId="27" xfId="0" applyFill="1" applyBorder="1"/>
    <xf numFmtId="0" fontId="2" fillId="0" borderId="11" xfId="0" applyFont="1" applyFill="1" applyBorder="1"/>
    <xf numFmtId="0" fontId="0" fillId="0" borderId="0" xfId="0" applyFill="1" applyBorder="1"/>
    <xf numFmtId="0" fontId="0" fillId="0" borderId="15" xfId="0" applyFill="1" applyBorder="1"/>
    <xf numFmtId="0" fontId="0" fillId="0" borderId="28" xfId="0" applyFill="1" applyBorder="1"/>
    <xf numFmtId="0" fontId="0" fillId="0" borderId="11" xfId="0" applyFill="1" applyBorder="1"/>
    <xf numFmtId="0" fontId="2" fillId="0" borderId="28" xfId="0" applyFont="1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4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6" xfId="0" applyFill="1" applyBorder="1"/>
    <xf numFmtId="49" fontId="2" fillId="0" borderId="11" xfId="0" applyNumberFormat="1" applyFont="1" applyFill="1" applyBorder="1"/>
    <xf numFmtId="0" fontId="0" fillId="0" borderId="17" xfId="0" applyFill="1" applyBorder="1"/>
    <xf numFmtId="0" fontId="0" fillId="0" borderId="13" xfId="0" applyFill="1" applyBorder="1"/>
    <xf numFmtId="0" fontId="0" fillId="0" borderId="18" xfId="0" applyFill="1" applyBorder="1"/>
    <xf numFmtId="0" fontId="0" fillId="0" borderId="23" xfId="0" applyFill="1" applyBorder="1"/>
    <xf numFmtId="0" fontId="4" fillId="0" borderId="19" xfId="0" applyFont="1" applyFill="1" applyBorder="1" applyAlignment="1">
      <alignment horizontal="center" wrapText="1"/>
    </xf>
    <xf numFmtId="0" fontId="0" fillId="0" borderId="25" xfId="0" applyFill="1" applyBorder="1"/>
    <xf numFmtId="0" fontId="0" fillId="0" borderId="19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 applyAlignment="1">
      <alignment horizontal="right"/>
    </xf>
    <xf numFmtId="0" fontId="0" fillId="0" borderId="7" xfId="0" applyFill="1" applyBorder="1"/>
    <xf numFmtId="0" fontId="2" fillId="0" borderId="29" xfId="0" applyFont="1" applyFill="1" applyBorder="1"/>
    <xf numFmtId="4" fontId="2" fillId="0" borderId="32" xfId="0" applyNumberFormat="1" applyFont="1" applyFill="1" applyBorder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5" fillId="0" borderId="9" xfId="0" applyFont="1" applyFill="1" applyBorder="1"/>
    <xf numFmtId="4" fontId="5" fillId="0" borderId="10" xfId="0" applyNumberFormat="1" applyFont="1" applyFill="1" applyBorder="1" applyAlignment="1">
      <alignment horizontal="right"/>
    </xf>
    <xf numFmtId="0" fontId="5" fillId="0" borderId="0" xfId="0" applyFont="1" applyFill="1"/>
    <xf numFmtId="4" fontId="5" fillId="0" borderId="0" xfId="0" applyNumberFormat="1" applyFont="1" applyFill="1"/>
    <xf numFmtId="0" fontId="0" fillId="0" borderId="9" xfId="0" applyFill="1" applyBorder="1" applyAlignment="1">
      <alignment vertical="top"/>
    </xf>
    <xf numFmtId="4" fontId="0" fillId="0" borderId="10" xfId="0" applyNumberFormat="1" applyFill="1" applyBorder="1" applyAlignment="1">
      <alignment horizontal="right"/>
    </xf>
    <xf numFmtId="0" fontId="2" fillId="0" borderId="12" xfId="0" applyFont="1" applyFill="1" applyBorder="1" applyAlignment="1">
      <alignment wrapText="1"/>
    </xf>
    <xf numFmtId="4" fontId="2" fillId="0" borderId="10" xfId="0" applyNumberFormat="1" applyFont="1" applyFill="1" applyBorder="1" applyAlignment="1">
      <alignment horizontal="right"/>
    </xf>
    <xf numFmtId="0" fontId="5" fillId="0" borderId="11" xfId="0" applyFont="1" applyFill="1" applyBorder="1"/>
    <xf numFmtId="0" fontId="5" fillId="0" borderId="12" xfId="0" applyFont="1" applyFill="1" applyBorder="1"/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/>
    <xf numFmtId="0" fontId="3" fillId="0" borderId="0" xfId="0" applyFont="1" applyFill="1" applyAlignment="1">
      <alignment horizontal="right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9" fillId="0" borderId="0" xfId="1" applyFont="1"/>
    <xf numFmtId="0" fontId="8" fillId="0" borderId="0" xfId="1"/>
    <xf numFmtId="0" fontId="8" fillId="2" borderId="0" xfId="1" applyFill="1"/>
    <xf numFmtId="0" fontId="10" fillId="2" borderId="0" xfId="1" applyFont="1" applyFill="1"/>
    <xf numFmtId="0" fontId="11" fillId="0" borderId="34" xfId="1" applyFont="1" applyBorder="1" applyProtection="1">
      <protection locked="0" hidden="1"/>
    </xf>
    <xf numFmtId="0" fontId="8" fillId="0" borderId="35" xfId="1" applyFont="1" applyBorder="1" applyProtection="1">
      <protection locked="0" hidden="1"/>
    </xf>
    <xf numFmtId="0" fontId="11" fillId="2" borderId="34" xfId="1" applyFont="1" applyFill="1" applyBorder="1" applyProtection="1">
      <protection locked="0" hidden="1"/>
    </xf>
    <xf numFmtId="0" fontId="8" fillId="2" borderId="35" xfId="1" applyFont="1" applyFill="1" applyBorder="1" applyProtection="1">
      <protection locked="0" hidden="1"/>
    </xf>
    <xf numFmtId="0" fontId="11" fillId="0" borderId="11" xfId="1" applyFont="1" applyBorder="1" applyProtection="1">
      <protection locked="0" hidden="1"/>
    </xf>
    <xf numFmtId="0" fontId="8" fillId="0" borderId="15" xfId="1" applyFont="1" applyBorder="1" applyProtection="1">
      <protection locked="0" hidden="1"/>
    </xf>
    <xf numFmtId="0" fontId="10" fillId="2" borderId="11" xfId="1" applyFont="1" applyFill="1" applyBorder="1" applyAlignment="1" applyProtection="1">
      <alignment horizontal="left"/>
      <protection locked="0" hidden="1"/>
    </xf>
    <xf numFmtId="0" fontId="10" fillId="2" borderId="15" xfId="1" applyFont="1" applyFill="1" applyBorder="1" applyProtection="1">
      <protection locked="0" hidden="1"/>
    </xf>
    <xf numFmtId="0" fontId="10" fillId="0" borderId="11" xfId="1" applyFont="1" applyBorder="1" applyProtection="1">
      <protection locked="0" hidden="1"/>
    </xf>
    <xf numFmtId="0" fontId="10" fillId="0" borderId="15" xfId="1" applyFont="1" applyBorder="1" applyProtection="1">
      <protection locked="0" hidden="1"/>
    </xf>
    <xf numFmtId="0" fontId="13" fillId="0" borderId="11" xfId="1" applyFont="1" applyBorder="1" applyProtection="1">
      <protection locked="0" hidden="1"/>
    </xf>
    <xf numFmtId="0" fontId="13" fillId="0" borderId="15" xfId="1" applyFont="1" applyBorder="1" applyProtection="1">
      <protection locked="0" hidden="1"/>
    </xf>
    <xf numFmtId="0" fontId="15" fillId="2" borderId="9" xfId="1" applyFont="1" applyFill="1" applyBorder="1" applyProtection="1">
      <protection locked="0" hidden="1"/>
    </xf>
    <xf numFmtId="0" fontId="15" fillId="2" borderId="14" xfId="1" applyFont="1" applyFill="1" applyBorder="1" applyProtection="1">
      <protection locked="0" hidden="1"/>
    </xf>
    <xf numFmtId="0" fontId="10" fillId="0" borderId="9" xfId="1" applyFont="1" applyBorder="1"/>
    <xf numFmtId="0" fontId="13" fillId="0" borderId="14" xfId="1" applyFont="1" applyBorder="1" applyProtection="1">
      <protection locked="0" hidden="1"/>
    </xf>
    <xf numFmtId="0" fontId="11" fillId="2" borderId="11" xfId="1" applyFont="1" applyFill="1" applyBorder="1" applyProtection="1">
      <protection locked="0" hidden="1"/>
    </xf>
    <xf numFmtId="0" fontId="15" fillId="2" borderId="15" xfId="1" applyFont="1" applyFill="1" applyBorder="1" applyProtection="1">
      <protection locked="0" hidden="1"/>
    </xf>
    <xf numFmtId="0" fontId="8" fillId="2" borderId="0" xfId="1" applyFont="1" applyFill="1" applyBorder="1" applyProtection="1">
      <protection locked="0" hidden="1"/>
    </xf>
    <xf numFmtId="0" fontId="8" fillId="2" borderId="11" xfId="1" applyFont="1" applyFill="1" applyBorder="1" applyProtection="1">
      <protection locked="0" hidden="1"/>
    </xf>
    <xf numFmtId="0" fontId="8" fillId="2" borderId="15" xfId="1" applyFont="1" applyFill="1" applyBorder="1" applyProtection="1">
      <protection locked="0" hidden="1"/>
    </xf>
    <xf numFmtId="49" fontId="9" fillId="0" borderId="17" xfId="1" applyNumberFormat="1" applyFont="1" applyBorder="1" applyAlignment="1" applyProtection="1">
      <alignment horizontal="center"/>
      <protection locked="0" hidden="1"/>
    </xf>
    <xf numFmtId="0" fontId="8" fillId="0" borderId="18" xfId="1" applyFont="1" applyBorder="1" applyProtection="1">
      <protection locked="0" hidden="1"/>
    </xf>
    <xf numFmtId="0" fontId="8" fillId="2" borderId="17" xfId="1" applyFont="1" applyFill="1" applyBorder="1" applyProtection="1">
      <protection locked="0" hidden="1"/>
    </xf>
    <xf numFmtId="0" fontId="8" fillId="2" borderId="18" xfId="1" applyFont="1" applyFill="1" applyBorder="1" applyProtection="1">
      <protection locked="0" hidden="1"/>
    </xf>
    <xf numFmtId="0" fontId="8" fillId="0" borderId="11" xfId="1" applyFont="1" applyBorder="1" applyProtection="1">
      <protection locked="0" hidden="1"/>
    </xf>
    <xf numFmtId="0" fontId="8" fillId="0" borderId="0" xfId="1" applyFont="1" applyBorder="1" applyProtection="1">
      <protection locked="0" hidden="1"/>
    </xf>
    <xf numFmtId="0" fontId="13" fillId="0" borderId="2" xfId="1" applyFont="1" applyBorder="1" applyAlignment="1" applyProtection="1">
      <alignment horizontal="center" vertical="center" wrapText="1"/>
      <protection locked="0" hidden="1"/>
    </xf>
    <xf numFmtId="0" fontId="13" fillId="0" borderId="33" xfId="1" applyFont="1" applyBorder="1" applyAlignment="1" applyProtection="1">
      <alignment horizontal="center" vertical="top" wrapText="1"/>
      <protection locked="0" hidden="1"/>
    </xf>
    <xf numFmtId="0" fontId="13" fillId="2" borderId="33" xfId="1" applyFont="1" applyFill="1" applyBorder="1" applyAlignment="1" applyProtection="1">
      <alignment horizontal="center" vertical="top" wrapText="1"/>
      <protection locked="0" hidden="1"/>
    </xf>
    <xf numFmtId="0" fontId="13" fillId="2" borderId="33" xfId="1" applyFont="1" applyFill="1" applyBorder="1" applyAlignment="1" applyProtection="1">
      <alignment horizontal="center" vertical="center" wrapText="1"/>
      <protection locked="0" hidden="1"/>
    </xf>
    <xf numFmtId="0" fontId="13" fillId="2" borderId="36" xfId="1" applyFont="1" applyFill="1" applyBorder="1" applyAlignment="1" applyProtection="1">
      <alignment horizontal="center" vertical="top" wrapText="1"/>
      <protection locked="0" hidden="1"/>
    </xf>
    <xf numFmtId="0" fontId="8" fillId="0" borderId="0" xfId="1" applyAlignment="1">
      <alignment wrapText="1"/>
    </xf>
    <xf numFmtId="0" fontId="13" fillId="0" borderId="9" xfId="1" applyFont="1" applyBorder="1" applyAlignment="1" applyProtection="1">
      <alignment wrapText="1"/>
      <protection locked="0" hidden="1"/>
    </xf>
    <xf numFmtId="4" fontId="13" fillId="2" borderId="37" xfId="1" applyNumberFormat="1" applyFont="1" applyFill="1" applyBorder="1" applyAlignment="1" applyProtection="1">
      <alignment vertical="center" wrapText="1"/>
      <protection locked="0" hidden="1"/>
    </xf>
    <xf numFmtId="0" fontId="13" fillId="2" borderId="38" xfId="1" applyFont="1" applyFill="1" applyBorder="1" applyAlignment="1" applyProtection="1">
      <alignment wrapText="1"/>
      <protection locked="0" hidden="1"/>
    </xf>
    <xf numFmtId="4" fontId="13" fillId="2" borderId="31" xfId="1" applyNumberFormat="1" applyFont="1" applyFill="1" applyBorder="1" applyAlignment="1" applyProtection="1">
      <alignment vertical="center" wrapText="1"/>
      <protection locked="0" hidden="1"/>
    </xf>
    <xf numFmtId="0" fontId="13" fillId="0" borderId="21" xfId="1" applyFont="1" applyBorder="1" applyAlignment="1" applyProtection="1">
      <alignment wrapText="1"/>
      <protection locked="0" hidden="1"/>
    </xf>
    <xf numFmtId="4" fontId="10" fillId="3" borderId="39" xfId="1" applyNumberFormat="1" applyFont="1" applyFill="1" applyBorder="1" applyAlignment="1" applyProtection="1">
      <alignment vertical="center" wrapText="1"/>
      <protection locked="0" hidden="1"/>
    </xf>
    <xf numFmtId="0" fontId="13" fillId="2" borderId="39" xfId="1" applyFont="1" applyFill="1" applyBorder="1" applyAlignment="1" applyProtection="1">
      <alignment wrapText="1"/>
      <protection locked="0" hidden="1"/>
    </xf>
    <xf numFmtId="4" fontId="13" fillId="3" borderId="26" xfId="1" applyNumberFormat="1" applyFont="1" applyFill="1" applyBorder="1" applyAlignment="1" applyProtection="1">
      <alignment vertical="center" wrapText="1"/>
      <protection locked="0" hidden="1"/>
    </xf>
    <xf numFmtId="0" fontId="13" fillId="0" borderId="12" xfId="1" applyFont="1" applyBorder="1" applyAlignment="1" applyProtection="1">
      <alignment wrapText="1"/>
      <protection locked="0" hidden="1"/>
    </xf>
    <xf numFmtId="4" fontId="13" fillId="2" borderId="40" xfId="1" applyNumberFormat="1" applyFont="1" applyFill="1" applyBorder="1" applyAlignment="1" applyProtection="1">
      <alignment vertical="center" wrapText="1"/>
      <protection locked="0" hidden="1"/>
    </xf>
    <xf numFmtId="0" fontId="13" fillId="2" borderId="40" xfId="1" applyFont="1" applyFill="1" applyBorder="1" applyAlignment="1" applyProtection="1">
      <alignment wrapText="1"/>
      <protection locked="0" hidden="1"/>
    </xf>
    <xf numFmtId="4" fontId="2" fillId="2" borderId="37" xfId="1" applyNumberFormat="1" applyFont="1" applyFill="1" applyBorder="1" applyAlignment="1" applyProtection="1">
      <alignment vertical="center" wrapText="1"/>
      <protection locked="0" hidden="1"/>
    </xf>
    <xf numFmtId="0" fontId="15" fillId="2" borderId="37" xfId="1" applyFont="1" applyFill="1" applyBorder="1" applyAlignment="1" applyProtection="1">
      <alignment wrapText="1"/>
      <protection locked="0" hidden="1"/>
    </xf>
    <xf numFmtId="4" fontId="5" fillId="3" borderId="26" xfId="1" applyNumberFormat="1" applyFont="1" applyFill="1" applyBorder="1" applyAlignment="1" applyProtection="1">
      <alignment vertical="center" wrapText="1"/>
      <protection locked="0" hidden="1"/>
    </xf>
    <xf numFmtId="0" fontId="15" fillId="0" borderId="12" xfId="1" applyFont="1" applyBorder="1" applyAlignment="1" applyProtection="1">
      <alignment wrapText="1"/>
      <protection locked="0" hidden="1"/>
    </xf>
    <xf numFmtId="4" fontId="8" fillId="3" borderId="39" xfId="1" applyNumberFormat="1" applyFont="1" applyFill="1" applyBorder="1" applyAlignment="1" applyProtection="1">
      <alignment vertical="center" wrapText="1"/>
      <protection locked="0" hidden="1"/>
    </xf>
    <xf numFmtId="0" fontId="15" fillId="2" borderId="40" xfId="1" applyFont="1" applyFill="1" applyBorder="1" applyAlignment="1" applyProtection="1">
      <alignment wrapText="1"/>
      <protection locked="0" hidden="1"/>
    </xf>
    <xf numFmtId="0" fontId="15" fillId="0" borderId="21" xfId="1" applyFont="1" applyBorder="1" applyAlignment="1" applyProtection="1">
      <alignment wrapText="1"/>
      <protection locked="0" hidden="1"/>
    </xf>
    <xf numFmtId="0" fontId="8" fillId="0" borderId="12" xfId="1" applyBorder="1" applyAlignment="1" applyProtection="1">
      <alignment wrapText="1"/>
      <protection locked="0" hidden="1"/>
    </xf>
    <xf numFmtId="4" fontId="13" fillId="2" borderId="39" xfId="1" applyNumberFormat="1" applyFont="1" applyFill="1" applyBorder="1" applyAlignment="1" applyProtection="1">
      <alignment vertical="center" wrapText="1"/>
      <protection locked="0" hidden="1"/>
    </xf>
    <xf numFmtId="4" fontId="13" fillId="2" borderId="26" xfId="1" applyNumberFormat="1" applyFont="1" applyFill="1" applyBorder="1" applyAlignment="1" applyProtection="1">
      <alignment vertical="center" wrapText="1"/>
      <protection locked="0" hidden="1"/>
    </xf>
    <xf numFmtId="0" fontId="8" fillId="0" borderId="39" xfId="1" applyFill="1" applyBorder="1" applyAlignment="1" applyProtection="1">
      <alignment wrapText="1"/>
      <protection locked="0" hidden="1"/>
    </xf>
    <xf numFmtId="0" fontId="8" fillId="0" borderId="21" xfId="1" applyBorder="1" applyAlignment="1" applyProtection="1">
      <alignment wrapText="1"/>
      <protection locked="0" hidden="1"/>
    </xf>
    <xf numFmtId="0" fontId="8" fillId="0" borderId="40" xfId="1" applyFill="1" applyBorder="1" applyAlignment="1" applyProtection="1">
      <alignment wrapText="1"/>
      <protection locked="0" hidden="1"/>
    </xf>
    <xf numFmtId="0" fontId="16" fillId="0" borderId="28" xfId="1" applyFont="1" applyFill="1" applyBorder="1" applyAlignment="1">
      <alignment wrapText="1"/>
    </xf>
    <xf numFmtId="0" fontId="16" fillId="0" borderId="39" xfId="1" applyFont="1" applyFill="1" applyBorder="1" applyAlignment="1">
      <alignment wrapText="1"/>
    </xf>
    <xf numFmtId="0" fontId="10" fillId="0" borderId="21" xfId="1" applyFont="1" applyBorder="1" applyAlignment="1" applyProtection="1">
      <alignment wrapText="1"/>
      <protection locked="0" hidden="1"/>
    </xf>
    <xf numFmtId="0" fontId="16" fillId="0" borderId="40" xfId="1" applyFont="1" applyFill="1" applyBorder="1" applyAlignment="1">
      <alignment wrapText="1"/>
    </xf>
    <xf numFmtId="0" fontId="17" fillId="0" borderId="11" xfId="1" applyFont="1" applyBorder="1" applyAlignment="1">
      <alignment horizontal="left" wrapText="1"/>
    </xf>
    <xf numFmtId="4" fontId="13" fillId="2" borderId="28" xfId="1" applyNumberFormat="1" applyFont="1" applyFill="1" applyBorder="1" applyAlignment="1">
      <alignment vertical="center" wrapText="1"/>
    </xf>
    <xf numFmtId="0" fontId="17" fillId="0" borderId="21" xfId="1" applyFont="1" applyBorder="1" applyAlignment="1">
      <alignment horizontal="left" wrapText="1"/>
    </xf>
    <xf numFmtId="4" fontId="13" fillId="2" borderId="39" xfId="1" applyNumberFormat="1" applyFont="1" applyFill="1" applyBorder="1" applyAlignment="1">
      <alignment vertical="center" wrapText="1"/>
    </xf>
    <xf numFmtId="0" fontId="18" fillId="2" borderId="39" xfId="1" applyFont="1" applyFill="1" applyBorder="1" applyAlignment="1">
      <alignment wrapText="1"/>
    </xf>
    <xf numFmtId="0" fontId="16" fillId="0" borderId="21" xfId="1" applyFont="1" applyBorder="1" applyAlignment="1">
      <alignment horizontal="left" wrapText="1"/>
    </xf>
    <xf numFmtId="0" fontId="17" fillId="2" borderId="39" xfId="1" applyFont="1" applyFill="1" applyBorder="1" applyAlignment="1">
      <alignment wrapText="1"/>
    </xf>
    <xf numFmtId="4" fontId="13" fillId="2" borderId="26" xfId="1" applyNumberFormat="1" applyFont="1" applyFill="1" applyBorder="1" applyAlignment="1">
      <alignment vertical="center" wrapText="1"/>
    </xf>
    <xf numFmtId="0" fontId="16" fillId="0" borderId="12" xfId="1" applyFont="1" applyBorder="1" applyAlignment="1">
      <alignment horizontal="left" wrapText="1"/>
    </xf>
    <xf numFmtId="0" fontId="16" fillId="2" borderId="39" xfId="1" applyFont="1" applyFill="1" applyBorder="1" applyAlignment="1">
      <alignment wrapText="1"/>
    </xf>
    <xf numFmtId="0" fontId="16" fillId="0" borderId="11" xfId="1" applyFont="1" applyBorder="1" applyAlignment="1">
      <alignment wrapText="1"/>
    </xf>
    <xf numFmtId="0" fontId="16" fillId="0" borderId="21" xfId="1" applyFont="1" applyBorder="1" applyAlignment="1">
      <alignment wrapText="1"/>
    </xf>
    <xf numFmtId="0" fontId="17" fillId="0" borderId="21" xfId="1" applyFont="1" applyBorder="1" applyAlignment="1">
      <alignment wrapText="1"/>
    </xf>
    <xf numFmtId="4" fontId="13" fillId="3" borderId="16" xfId="1" applyNumberFormat="1" applyFont="1" applyFill="1" applyBorder="1" applyAlignment="1" applyProtection="1">
      <alignment vertical="center" wrapText="1"/>
      <protection locked="0" hidden="1"/>
    </xf>
    <xf numFmtId="0" fontId="8" fillId="0" borderId="40" xfId="1" applyBorder="1" applyAlignment="1">
      <alignment wrapText="1"/>
    </xf>
    <xf numFmtId="0" fontId="8" fillId="0" borderId="16" xfId="1" applyBorder="1" applyAlignment="1">
      <alignment wrapText="1"/>
    </xf>
    <xf numFmtId="0" fontId="17" fillId="0" borderId="12" xfId="1" applyFont="1" applyBorder="1" applyAlignment="1">
      <alignment wrapText="1"/>
    </xf>
    <xf numFmtId="4" fontId="13" fillId="2" borderId="40" xfId="1" applyNumberFormat="1" applyFont="1" applyFill="1" applyBorder="1" applyAlignment="1">
      <alignment wrapText="1"/>
    </xf>
    <xf numFmtId="0" fontId="17" fillId="2" borderId="40" xfId="1" applyFont="1" applyFill="1" applyBorder="1" applyAlignment="1">
      <alignment wrapText="1"/>
    </xf>
    <xf numFmtId="4" fontId="13" fillId="2" borderId="16" xfId="1" applyNumberFormat="1" applyFont="1" applyFill="1" applyBorder="1" applyAlignment="1" applyProtection="1">
      <alignment vertical="center" wrapText="1"/>
      <protection locked="0" hidden="1"/>
    </xf>
    <xf numFmtId="0" fontId="16" fillId="2" borderId="40" xfId="1" applyFont="1" applyFill="1" applyBorder="1" applyAlignment="1">
      <alignment wrapText="1"/>
    </xf>
    <xf numFmtId="4" fontId="15" fillId="2" borderId="16" xfId="1" applyNumberFormat="1" applyFont="1" applyFill="1" applyBorder="1" applyAlignment="1">
      <alignment vertical="center" wrapText="1"/>
    </xf>
    <xf numFmtId="4" fontId="15" fillId="3" borderId="39" xfId="1" applyNumberFormat="1" applyFont="1" applyFill="1" applyBorder="1" applyAlignment="1">
      <alignment vertical="center" wrapText="1"/>
    </xf>
    <xf numFmtId="0" fontId="10" fillId="0" borderId="0" xfId="1" applyFont="1" applyAlignment="1">
      <alignment wrapText="1"/>
    </xf>
    <xf numFmtId="4" fontId="15" fillId="2" borderId="26" xfId="1" applyNumberFormat="1" applyFont="1" applyFill="1" applyBorder="1" applyAlignment="1">
      <alignment vertical="center" wrapText="1"/>
    </xf>
    <xf numFmtId="0" fontId="16" fillId="2" borderId="41" xfId="1" applyFont="1" applyFill="1" applyBorder="1" applyAlignment="1">
      <alignment wrapText="1"/>
    </xf>
    <xf numFmtId="4" fontId="15" fillId="2" borderId="42" xfId="1" applyNumberFormat="1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4" fontId="13" fillId="2" borderId="33" xfId="1" applyNumberFormat="1" applyFont="1" applyFill="1" applyBorder="1" applyAlignment="1">
      <alignment vertical="center" wrapText="1"/>
    </xf>
    <xf numFmtId="0" fontId="13" fillId="2" borderId="33" xfId="1" applyFont="1" applyFill="1" applyBorder="1" applyAlignment="1">
      <alignment vertical="center" wrapText="1"/>
    </xf>
    <xf numFmtId="4" fontId="13" fillId="2" borderId="36" xfId="1" applyNumberFormat="1" applyFont="1" applyFill="1" applyBorder="1" applyAlignment="1">
      <alignment vertical="center" wrapText="1"/>
    </xf>
    <xf numFmtId="4" fontId="8" fillId="0" borderId="0" xfId="1" applyNumberFormat="1" applyAlignment="1">
      <alignment wrapText="1"/>
    </xf>
    <xf numFmtId="0" fontId="8" fillId="0" borderId="0" xfId="1" applyFill="1"/>
    <xf numFmtId="0" fontId="15" fillId="0" borderId="0" xfId="1" applyFont="1" applyFill="1"/>
    <xf numFmtId="0" fontId="10" fillId="0" borderId="0" xfId="1" applyFont="1" applyBorder="1"/>
    <xf numFmtId="0" fontId="10" fillId="0" borderId="0" xfId="1" applyFont="1"/>
    <xf numFmtId="0" fontId="15" fillId="0" borderId="4" xfId="1" applyFont="1" applyFill="1" applyBorder="1"/>
    <xf numFmtId="0" fontId="15" fillId="0" borderId="0" xfId="1" applyFont="1" applyFill="1" applyBorder="1" applyProtection="1">
      <protection locked="0"/>
    </xf>
    <xf numFmtId="14" fontId="15" fillId="0" borderId="4" xfId="1" applyNumberFormat="1" applyFont="1" applyFill="1" applyBorder="1" applyAlignment="1" applyProtection="1">
      <alignment horizontal="center"/>
      <protection locked="0"/>
    </xf>
    <xf numFmtId="0" fontId="15" fillId="0" borderId="0" xfId="1" applyFont="1" applyFill="1" applyBorder="1"/>
    <xf numFmtId="0" fontId="13" fillId="0" borderId="0" xfId="1" applyFont="1" applyFill="1"/>
    <xf numFmtId="0" fontId="13" fillId="0" borderId="0" xfId="1" applyFont="1" applyFill="1" applyBorder="1" applyProtection="1">
      <protection locked="0"/>
    </xf>
    <xf numFmtId="0" fontId="8" fillId="0" borderId="0" xfId="1" applyBorder="1"/>
    <xf numFmtId="0" fontId="13" fillId="0" borderId="0" xfId="1" applyFont="1" applyFill="1" applyBorder="1"/>
    <xf numFmtId="0" fontId="13" fillId="0" borderId="0" xfId="1" applyFont="1" applyFill="1" applyBorder="1" applyAlignment="1">
      <alignment horizontal="right"/>
    </xf>
    <xf numFmtId="0" fontId="8" fillId="0" borderId="0" xfId="1" applyFill="1" applyBorder="1"/>
    <xf numFmtId="0" fontId="8" fillId="2" borderId="0" xfId="1" applyFill="1" applyBorder="1"/>
    <xf numFmtId="4" fontId="8" fillId="0" borderId="0" xfId="1" applyNumberFormat="1"/>
    <xf numFmtId="4" fontId="0" fillId="4" borderId="10" xfId="0" applyNumberFormat="1" applyFill="1" applyBorder="1" applyAlignment="1">
      <alignment horizontal="right"/>
    </xf>
    <xf numFmtId="4" fontId="2" fillId="4" borderId="10" xfId="0" applyNumberFormat="1" applyFont="1" applyFill="1" applyBorder="1" applyAlignment="1">
      <alignment horizontal="right"/>
    </xf>
    <xf numFmtId="0" fontId="2" fillId="0" borderId="2" xfId="0" applyFont="1" applyFill="1" applyBorder="1"/>
    <xf numFmtId="4" fontId="5" fillId="4" borderId="10" xfId="0" applyNumberFormat="1" applyFont="1" applyFill="1" applyBorder="1" applyAlignment="1">
      <alignment horizontal="right"/>
    </xf>
    <xf numFmtId="0" fontId="13" fillId="2" borderId="39" xfId="1" applyFont="1" applyFill="1" applyBorder="1" applyAlignment="1" applyProtection="1">
      <alignment vertical="center" wrapText="1"/>
      <protection locked="0" hidden="1"/>
    </xf>
    <xf numFmtId="0" fontId="19" fillId="2" borderId="39" xfId="1" applyFont="1" applyFill="1" applyBorder="1" applyAlignment="1">
      <alignment wrapText="1"/>
    </xf>
    <xf numFmtId="4" fontId="5" fillId="5" borderId="39" xfId="1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11" xfId="0" applyFont="1" applyFill="1" applyBorder="1"/>
    <xf numFmtId="0" fontId="1" fillId="0" borderId="0" xfId="0" applyFont="1" applyFill="1" applyBorder="1"/>
    <xf numFmtId="0" fontId="1" fillId="0" borderId="11" xfId="0" applyFont="1" applyBorder="1"/>
    <xf numFmtId="0" fontId="2" fillId="0" borderId="1" xfId="0" applyFont="1" applyFill="1" applyBorder="1"/>
    <xf numFmtId="0" fontId="5" fillId="0" borderId="1" xfId="0" applyFont="1" applyFill="1" applyBorder="1"/>
    <xf numFmtId="0" fontId="0" fillId="4" borderId="1" xfId="0" applyFill="1" applyBorder="1"/>
    <xf numFmtId="0" fontId="5" fillId="4" borderId="1" xfId="0" applyFont="1" applyFill="1" applyBorder="1"/>
    <xf numFmtId="0" fontId="2" fillId="0" borderId="43" xfId="0" applyFont="1" applyFill="1" applyBorder="1"/>
    <xf numFmtId="0" fontId="2" fillId="0" borderId="44" xfId="0" applyFont="1" applyFill="1" applyBorder="1"/>
    <xf numFmtId="0" fontId="5" fillId="0" borderId="45" xfId="0" applyFont="1" applyFill="1" applyBorder="1"/>
    <xf numFmtId="0" fontId="0" fillId="0" borderId="45" xfId="0" applyFill="1" applyBorder="1"/>
    <xf numFmtId="0" fontId="0" fillId="4" borderId="45" xfId="0" applyFill="1" applyBorder="1"/>
    <xf numFmtId="0" fontId="5" fillId="4" borderId="45" xfId="0" applyFont="1" applyFill="1" applyBorder="1"/>
    <xf numFmtId="0" fontId="2" fillId="0" borderId="45" xfId="0" applyFont="1" applyFill="1" applyBorder="1"/>
    <xf numFmtId="0" fontId="2" fillId="0" borderId="46" xfId="0" applyFont="1" applyFill="1" applyBorder="1"/>
    <xf numFmtId="0" fontId="2" fillId="0" borderId="47" xfId="0" applyFont="1" applyFill="1" applyBorder="1"/>
    <xf numFmtId="4" fontId="2" fillId="0" borderId="48" xfId="0" applyNumberFormat="1" applyFont="1" applyFill="1" applyBorder="1" applyAlignment="1">
      <alignment horizontal="right"/>
    </xf>
    <xf numFmtId="0" fontId="2" fillId="0" borderId="49" xfId="0" applyFont="1" applyFill="1" applyBorder="1"/>
    <xf numFmtId="0" fontId="5" fillId="0" borderId="50" xfId="0" applyFont="1" applyFill="1" applyBorder="1"/>
    <xf numFmtId="0" fontId="0" fillId="0" borderId="50" xfId="0" applyFill="1" applyBorder="1"/>
    <xf numFmtId="0" fontId="0" fillId="4" borderId="50" xfId="0" applyFill="1" applyBorder="1"/>
    <xf numFmtId="0" fontId="2" fillId="4" borderId="50" xfId="0" applyFont="1" applyFill="1" applyBorder="1"/>
    <xf numFmtId="0" fontId="5" fillId="4" borderId="50" xfId="0" applyFont="1" applyFill="1" applyBorder="1"/>
    <xf numFmtId="0" fontId="2" fillId="0" borderId="50" xfId="0" applyFont="1" applyFill="1" applyBorder="1"/>
    <xf numFmtId="0" fontId="2" fillId="0" borderId="51" xfId="0" applyFont="1" applyFill="1" applyBorder="1"/>
    <xf numFmtId="4" fontId="2" fillId="0" borderId="52" xfId="0" applyNumberFormat="1" applyFont="1" applyFill="1" applyBorder="1" applyAlignment="1">
      <alignment horizontal="right"/>
    </xf>
    <xf numFmtId="4" fontId="5" fillId="0" borderId="53" xfId="0" applyNumberFormat="1" applyFont="1" applyFill="1" applyBorder="1"/>
    <xf numFmtId="4" fontId="0" fillId="0" borderId="53" xfId="0" applyNumberFormat="1" applyFill="1" applyBorder="1"/>
    <xf numFmtId="4" fontId="0" fillId="4" borderId="53" xfId="0" applyNumberFormat="1" applyFill="1" applyBorder="1"/>
    <xf numFmtId="165" fontId="2" fillId="0" borderId="53" xfId="0" applyNumberFormat="1" applyFont="1" applyBorder="1" applyAlignment="1">
      <alignment vertical="center"/>
    </xf>
    <xf numFmtId="164" fontId="22" fillId="0" borderId="53" xfId="0" applyNumberFormat="1" applyFont="1" applyBorder="1" applyAlignment="1">
      <alignment vertical="center"/>
    </xf>
    <xf numFmtId="164" fontId="22" fillId="4" borderId="53" xfId="0" applyNumberFormat="1" applyFont="1" applyFill="1" applyBorder="1" applyAlignment="1">
      <alignment vertical="center"/>
    </xf>
    <xf numFmtId="0" fontId="0" fillId="0" borderId="53" xfId="0" applyBorder="1"/>
    <xf numFmtId="165" fontId="20" fillId="0" borderId="53" xfId="0" applyNumberFormat="1" applyFont="1" applyBorder="1" applyAlignment="1">
      <alignment vertical="center"/>
    </xf>
    <xf numFmtId="164" fontId="21" fillId="0" borderId="53" xfId="0" applyNumberFormat="1" applyFont="1" applyBorder="1" applyAlignment="1">
      <alignment vertical="center"/>
    </xf>
    <xf numFmtId="164" fontId="20" fillId="0" borderId="53" xfId="0" applyNumberFormat="1" applyFont="1" applyBorder="1" applyAlignment="1">
      <alignment vertical="center"/>
    </xf>
    <xf numFmtId="4" fontId="23" fillId="0" borderId="53" xfId="0" applyNumberFormat="1" applyFont="1" applyBorder="1" applyAlignment="1" applyProtection="1">
      <alignment vertical="center"/>
      <protection locked="0"/>
    </xf>
    <xf numFmtId="164" fontId="0" fillId="0" borderId="53" xfId="0" applyNumberFormat="1" applyBorder="1" applyAlignment="1">
      <alignment vertical="center"/>
    </xf>
    <xf numFmtId="164" fontId="2" fillId="0" borderId="53" xfId="0" applyNumberFormat="1" applyFont="1" applyBorder="1" applyAlignment="1">
      <alignment vertical="center"/>
    </xf>
    <xf numFmtId="4" fontId="2" fillId="0" borderId="54" xfId="0" applyNumberFormat="1" applyFont="1" applyFill="1" applyBorder="1"/>
    <xf numFmtId="4" fontId="1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4" fontId="2" fillId="0" borderId="52" xfId="0" applyNumberFormat="1" applyFont="1" applyBorder="1" applyAlignment="1">
      <alignment horizontal="center"/>
    </xf>
    <xf numFmtId="4" fontId="2" fillId="0" borderId="53" xfId="0" applyNumberFormat="1" applyFont="1" applyBorder="1" applyAlignment="1">
      <alignment vertical="center"/>
    </xf>
    <xf numFmtId="4" fontId="0" fillId="0" borderId="53" xfId="0" applyNumberFormat="1" applyBorder="1" applyAlignment="1">
      <alignment vertical="center"/>
    </xf>
    <xf numFmtId="4" fontId="2" fillId="0" borderId="53" xfId="0" applyNumberFormat="1" applyFont="1" applyBorder="1"/>
    <xf numFmtId="4" fontId="22" fillId="0" borderId="53" xfId="0" applyNumberFormat="1" applyFont="1" applyBorder="1"/>
    <xf numFmtId="4" fontId="2" fillId="0" borderId="53" xfId="0" applyNumberFormat="1" applyFont="1" applyBorder="1" applyAlignment="1">
      <alignment horizontal="center"/>
    </xf>
    <xf numFmtId="4" fontId="0" fillId="0" borderId="53" xfId="0" applyNumberFormat="1" applyBorder="1"/>
    <xf numFmtId="0" fontId="1" fillId="0" borderId="53" xfId="0" applyFont="1" applyBorder="1"/>
    <xf numFmtId="0" fontId="0" fillId="0" borderId="55" xfId="0" applyBorder="1"/>
    <xf numFmtId="0" fontId="0" fillId="0" borderId="56" xfId="0" applyBorder="1" applyAlignment="1">
      <alignment horizontal="right"/>
    </xf>
    <xf numFmtId="0" fontId="2" fillId="0" borderId="57" xfId="0" applyFont="1" applyBorder="1"/>
    <xf numFmtId="4" fontId="2" fillId="0" borderId="58" xfId="0" applyNumberFormat="1" applyFont="1" applyBorder="1" applyAlignment="1">
      <alignment horizontal="right"/>
    </xf>
    <xf numFmtId="0" fontId="8" fillId="0" borderId="0" xfId="1" applyFill="1" applyAlignment="1">
      <alignment wrapText="1"/>
    </xf>
    <xf numFmtId="0" fontId="13" fillId="2" borderId="13" xfId="1" applyFont="1" applyFill="1" applyBorder="1" applyAlignment="1" applyProtection="1">
      <alignment horizontal="center" vertical="center"/>
      <protection locked="0" hidden="1"/>
    </xf>
    <xf numFmtId="0" fontId="13" fillId="0" borderId="0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center"/>
      <protection locked="0" hidden="1"/>
    </xf>
    <xf numFmtId="0" fontId="14" fillId="2" borderId="0" xfId="1" applyFont="1" applyFill="1" applyBorder="1" applyAlignment="1" applyProtection="1">
      <alignment horizontal="center" vertical="center"/>
      <protection locked="0" hidden="1"/>
    </xf>
    <xf numFmtId="0" fontId="14" fillId="2" borderId="0" xfId="1" applyFont="1" applyFill="1" applyBorder="1" applyAlignment="1" applyProtection="1">
      <alignment horizontal="center" vertical="top"/>
      <protection locked="0" hidden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0" fillId="0" borderId="34" xfId="0" applyFill="1" applyBorder="1" applyAlignment="1"/>
    <xf numFmtId="0" fontId="0" fillId="0" borderId="8" xfId="0" applyFill="1" applyBorder="1" applyAlignment="1"/>
    <xf numFmtId="0" fontId="0" fillId="0" borderId="35" xfId="0" applyFill="1" applyBorder="1" applyAlignment="1"/>
    <xf numFmtId="0" fontId="2" fillId="0" borderId="1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45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45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4" borderId="45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5" fillId="0" borderId="45" xfId="0" applyFont="1" applyFill="1" applyBorder="1" applyAlignment="1">
      <alignment wrapText="1"/>
    </xf>
    <xf numFmtId="0" fontId="2" fillId="0" borderId="45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14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34" xfId="0" applyBorder="1" applyAlignment="1"/>
    <xf numFmtId="0" fontId="0" fillId="0" borderId="8" xfId="0" applyBorder="1" applyAlignment="1"/>
    <xf numFmtId="0" fontId="0" fillId="0" borderId="35" xfId="0" applyBorder="1" applyAlignment="1"/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13" xfId="0" applyFont="1" applyBorder="1" applyAlignment="1"/>
    <xf numFmtId="0" fontId="1" fillId="0" borderId="18" xfId="0" applyFont="1" applyBorder="1" applyAlignment="1"/>
    <xf numFmtId="0" fontId="0" fillId="0" borderId="0" xfId="0" applyBorder="1" applyAlignment="1"/>
    <xf numFmtId="0" fontId="0" fillId="0" borderId="0" xfId="0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topLeftCell="A46" workbookViewId="0">
      <selection activeCell="F17" sqref="F17"/>
    </sheetView>
  </sheetViews>
  <sheetFormatPr defaultColWidth="9.140625" defaultRowHeight="12.75" x14ac:dyDescent="0.2"/>
  <cols>
    <col min="1" max="1" width="35.7109375" style="116" customWidth="1"/>
    <col min="2" max="2" width="16.28515625" style="116" customWidth="1"/>
    <col min="3" max="3" width="16.28515625" style="117" customWidth="1"/>
    <col min="4" max="4" width="35.7109375" style="117" customWidth="1"/>
    <col min="5" max="6" width="16.28515625" style="117" customWidth="1"/>
    <col min="7" max="7" width="9.140625" style="116"/>
    <col min="8" max="8" width="13.85546875" style="116" bestFit="1" customWidth="1"/>
    <col min="9" max="16384" width="9.140625" style="116"/>
  </cols>
  <sheetData>
    <row r="1" spans="1:8" x14ac:dyDescent="0.2">
      <c r="A1" s="115" t="s">
        <v>111</v>
      </c>
    </row>
    <row r="2" spans="1:8" ht="13.5" thickBot="1" x14ac:dyDescent="0.25">
      <c r="E2" s="118"/>
    </row>
    <row r="3" spans="1:8" ht="15.75" x14ac:dyDescent="0.2">
      <c r="A3" s="119" t="s">
        <v>112</v>
      </c>
      <c r="B3" s="120"/>
      <c r="C3" s="294" t="s">
        <v>113</v>
      </c>
      <c r="D3" s="294"/>
      <c r="E3" s="121" t="s">
        <v>1</v>
      </c>
      <c r="F3" s="122"/>
    </row>
    <row r="4" spans="1:8" x14ac:dyDescent="0.2">
      <c r="A4" s="123" t="s">
        <v>114</v>
      </c>
      <c r="B4" s="124"/>
      <c r="C4" s="295" t="s">
        <v>115</v>
      </c>
      <c r="D4" s="295"/>
      <c r="E4" s="125" t="s">
        <v>116</v>
      </c>
      <c r="F4" s="126"/>
    </row>
    <row r="5" spans="1:8" x14ac:dyDescent="0.2">
      <c r="A5" s="127" t="s">
        <v>117</v>
      </c>
      <c r="B5" s="128"/>
      <c r="C5" s="296" t="s">
        <v>118</v>
      </c>
      <c r="D5" s="296"/>
      <c r="E5" s="125" t="s">
        <v>119</v>
      </c>
      <c r="F5" s="126"/>
    </row>
    <row r="6" spans="1:8" x14ac:dyDescent="0.2">
      <c r="A6" s="127" t="s">
        <v>205</v>
      </c>
      <c r="B6" s="128"/>
      <c r="C6" s="296" t="s">
        <v>120</v>
      </c>
      <c r="D6" s="296"/>
      <c r="E6" s="125" t="s">
        <v>6</v>
      </c>
      <c r="F6" s="126"/>
    </row>
    <row r="7" spans="1:8" x14ac:dyDescent="0.2">
      <c r="A7" s="129" t="s">
        <v>206</v>
      </c>
      <c r="B7" s="130"/>
      <c r="C7" s="297" t="s">
        <v>110</v>
      </c>
      <c r="D7" s="297"/>
      <c r="E7" s="131"/>
      <c r="F7" s="132"/>
    </row>
    <row r="8" spans="1:8" x14ac:dyDescent="0.2">
      <c r="A8" s="133" t="s">
        <v>207</v>
      </c>
      <c r="B8" s="134"/>
      <c r="C8" s="295" t="s">
        <v>121</v>
      </c>
      <c r="D8" s="295"/>
      <c r="E8" s="135" t="s">
        <v>122</v>
      </c>
      <c r="F8" s="136"/>
    </row>
    <row r="9" spans="1:8" x14ac:dyDescent="0.2">
      <c r="A9" s="123" t="s">
        <v>5</v>
      </c>
      <c r="B9" s="124"/>
      <c r="C9" s="137"/>
      <c r="D9" s="137"/>
      <c r="E9" s="138"/>
      <c r="F9" s="139"/>
    </row>
    <row r="10" spans="1:8" ht="13.5" thickBot="1" x14ac:dyDescent="0.25">
      <c r="A10" s="140" t="s">
        <v>208</v>
      </c>
      <c r="B10" s="141"/>
      <c r="C10" s="291" t="s">
        <v>213</v>
      </c>
      <c r="D10" s="291"/>
      <c r="E10" s="142"/>
      <c r="F10" s="143"/>
    </row>
    <row r="11" spans="1:8" ht="13.5" customHeight="1" thickBot="1" x14ac:dyDescent="0.25">
      <c r="A11" s="144"/>
      <c r="B11" s="145"/>
      <c r="C11" s="137"/>
      <c r="D11" s="137"/>
      <c r="E11" s="137"/>
      <c r="F11" s="139"/>
    </row>
    <row r="12" spans="1:8" s="151" customFormat="1" ht="26.25" thickBot="1" x14ac:dyDescent="0.25">
      <c r="A12" s="146" t="s">
        <v>123</v>
      </c>
      <c r="B12" s="147" t="s">
        <v>124</v>
      </c>
      <c r="C12" s="148" t="s">
        <v>125</v>
      </c>
      <c r="D12" s="149" t="s">
        <v>126</v>
      </c>
      <c r="E12" s="148" t="s">
        <v>124</v>
      </c>
      <c r="F12" s="150" t="s">
        <v>127</v>
      </c>
    </row>
    <row r="13" spans="1:8" s="151" customFormat="1" ht="18.75" customHeight="1" x14ac:dyDescent="0.2">
      <c r="A13" s="152" t="s">
        <v>203</v>
      </c>
      <c r="B13" s="153">
        <f>B14+B15+B25+B26+B30+B31</f>
        <v>495905509.91000009</v>
      </c>
      <c r="C13" s="153">
        <f>C14+C15+C25+C26+C30+C31</f>
        <v>540465059.28000009</v>
      </c>
      <c r="D13" s="154" t="s">
        <v>204</v>
      </c>
      <c r="E13" s="155">
        <f>E14+E15+E19+E20+E21</f>
        <v>284929635.63</v>
      </c>
      <c r="F13" s="155">
        <f>F14+F15+F19+F20+F21</f>
        <v>205623776.91000003</v>
      </c>
      <c r="G13" s="290"/>
      <c r="H13" s="290"/>
    </row>
    <row r="14" spans="1:8" s="151" customFormat="1" ht="18" customHeight="1" x14ac:dyDescent="0.2">
      <c r="A14" s="156" t="s">
        <v>128</v>
      </c>
      <c r="B14" s="157">
        <v>183304.39</v>
      </c>
      <c r="C14" s="157">
        <v>118955.55</v>
      </c>
      <c r="D14" s="158" t="s">
        <v>129</v>
      </c>
      <c r="E14" s="159">
        <v>267987649.86000001</v>
      </c>
      <c r="F14" s="159">
        <v>373842671.22000003</v>
      </c>
      <c r="G14" s="290"/>
      <c r="H14" s="290"/>
    </row>
    <row r="15" spans="1:8" s="151" customFormat="1" ht="16.5" customHeight="1" x14ac:dyDescent="0.2">
      <c r="A15" s="160" t="s">
        <v>130</v>
      </c>
      <c r="B15" s="161">
        <f>B16+B23+B24</f>
        <v>489334197.34000009</v>
      </c>
      <c r="C15" s="161">
        <f>C16+C23+C24</f>
        <v>533570702.91000009</v>
      </c>
      <c r="D15" s="162" t="s">
        <v>131</v>
      </c>
      <c r="E15" s="159">
        <f>E16</f>
        <v>16941985.77</v>
      </c>
      <c r="F15" s="159">
        <f>F16+F17</f>
        <v>-168218894.31</v>
      </c>
      <c r="G15" s="290"/>
      <c r="H15" s="290"/>
    </row>
    <row r="16" spans="1:8" s="151" customFormat="1" ht="18" customHeight="1" x14ac:dyDescent="0.2">
      <c r="A16" s="152" t="s">
        <v>132</v>
      </c>
      <c r="B16" s="163">
        <f>SUM(B17:B22)-B18</f>
        <v>454825181.67000008</v>
      </c>
      <c r="C16" s="163">
        <f>SUM(C17:C22)-C18</f>
        <v>509051159.79000008</v>
      </c>
      <c r="D16" s="164" t="s">
        <v>133</v>
      </c>
      <c r="E16" s="165">
        <v>16941985.77</v>
      </c>
      <c r="F16" s="165">
        <v>0</v>
      </c>
      <c r="G16" s="290"/>
      <c r="H16" s="290"/>
    </row>
    <row r="17" spans="1:8" s="151" customFormat="1" ht="16.5" customHeight="1" x14ac:dyDescent="0.2">
      <c r="A17" s="166" t="s">
        <v>134</v>
      </c>
      <c r="B17" s="167">
        <v>361253799.54000002</v>
      </c>
      <c r="C17" s="167">
        <v>414273043.17000002</v>
      </c>
      <c r="D17" s="168" t="s">
        <v>135</v>
      </c>
      <c r="E17" s="165">
        <v>0</v>
      </c>
      <c r="F17" s="165">
        <v>-168218894.31</v>
      </c>
      <c r="G17" s="290"/>
      <c r="H17" s="290"/>
    </row>
    <row r="18" spans="1:8" s="151" customFormat="1" ht="57" customHeight="1" x14ac:dyDescent="0.2">
      <c r="A18" s="169" t="s">
        <v>186</v>
      </c>
      <c r="B18" s="167">
        <v>27228338.25</v>
      </c>
      <c r="C18" s="167">
        <v>47934208.890000001</v>
      </c>
      <c r="D18" s="232" t="s">
        <v>187</v>
      </c>
      <c r="E18" s="159">
        <v>0</v>
      </c>
      <c r="F18" s="159">
        <v>0</v>
      </c>
      <c r="G18" s="290"/>
      <c r="H18" s="290"/>
    </row>
    <row r="19" spans="1:8" s="151" customFormat="1" ht="25.5" x14ac:dyDescent="0.2">
      <c r="A19" s="169" t="s">
        <v>136</v>
      </c>
      <c r="B19" s="167">
        <v>91660893.109999999</v>
      </c>
      <c r="C19" s="167">
        <v>93247085.920000002</v>
      </c>
      <c r="D19" s="158" t="s">
        <v>188</v>
      </c>
      <c r="E19" s="159">
        <v>0</v>
      </c>
      <c r="F19" s="159">
        <v>0</v>
      </c>
      <c r="G19" s="290"/>
      <c r="H19" s="290"/>
    </row>
    <row r="20" spans="1:8" s="151" customFormat="1" ht="18" customHeight="1" x14ac:dyDescent="0.2">
      <c r="A20" s="169" t="s">
        <v>137</v>
      </c>
      <c r="B20" s="167">
        <v>1457787.3</v>
      </c>
      <c r="C20" s="167">
        <v>1210521.58</v>
      </c>
      <c r="D20" s="158" t="s">
        <v>189</v>
      </c>
      <c r="E20" s="159">
        <v>0</v>
      </c>
      <c r="F20" s="159">
        <v>0</v>
      </c>
      <c r="G20" s="290"/>
      <c r="H20" s="290"/>
    </row>
    <row r="21" spans="1:8" s="151" customFormat="1" x14ac:dyDescent="0.2">
      <c r="A21" s="169" t="s">
        <v>138</v>
      </c>
      <c r="B21" s="167">
        <v>0</v>
      </c>
      <c r="C21" s="167">
        <v>0</v>
      </c>
      <c r="D21" s="158" t="s">
        <v>190</v>
      </c>
      <c r="E21" s="159">
        <v>0</v>
      </c>
      <c r="F21" s="159">
        <v>0</v>
      </c>
      <c r="G21" s="290"/>
      <c r="H21" s="290"/>
    </row>
    <row r="22" spans="1:8" s="151" customFormat="1" ht="19.5" customHeight="1" x14ac:dyDescent="0.2">
      <c r="A22" s="170" t="s">
        <v>139</v>
      </c>
      <c r="B22" s="167">
        <v>452701.72</v>
      </c>
      <c r="C22" s="167">
        <v>320509.12</v>
      </c>
      <c r="D22" s="158"/>
      <c r="E22" s="159"/>
      <c r="F22" s="159"/>
      <c r="G22" s="290"/>
      <c r="H22" s="290"/>
    </row>
    <row r="23" spans="1:8" s="151" customFormat="1" ht="25.5" x14ac:dyDescent="0.2">
      <c r="A23" s="156" t="s">
        <v>140</v>
      </c>
      <c r="B23" s="157">
        <v>34509015.670000002</v>
      </c>
      <c r="C23" s="157">
        <v>24519543.120000001</v>
      </c>
      <c r="D23" s="158" t="s">
        <v>191</v>
      </c>
      <c r="E23" s="172">
        <v>254176642.37</v>
      </c>
      <c r="F23" s="172">
        <v>375233623.63999999</v>
      </c>
    </row>
    <row r="24" spans="1:8" s="151" customFormat="1" ht="25.5" x14ac:dyDescent="0.2">
      <c r="A24" s="156" t="s">
        <v>141</v>
      </c>
      <c r="B24" s="157">
        <v>0</v>
      </c>
      <c r="C24" s="157">
        <v>0</v>
      </c>
      <c r="D24" s="158" t="s">
        <v>142</v>
      </c>
      <c r="E24" s="159">
        <v>0</v>
      </c>
      <c r="F24" s="159">
        <v>0</v>
      </c>
    </row>
    <row r="25" spans="1:8" s="151" customFormat="1" ht="17.25" customHeight="1" x14ac:dyDescent="0.2">
      <c r="A25" s="156" t="s">
        <v>143</v>
      </c>
      <c r="B25" s="157">
        <v>6388008.1799999997</v>
      </c>
      <c r="C25" s="157">
        <v>6775400.8200000003</v>
      </c>
      <c r="D25" s="158" t="s">
        <v>144</v>
      </c>
      <c r="E25" s="172">
        <f>SUM(E26:E33)</f>
        <v>68748241.569999993</v>
      </c>
      <c r="F25" s="172">
        <f>SUM(F26:F33)</f>
        <v>85822683.019999996</v>
      </c>
    </row>
    <row r="26" spans="1:8" s="151" customFormat="1" ht="25.5" x14ac:dyDescent="0.2">
      <c r="A26" s="156" t="s">
        <v>145</v>
      </c>
      <c r="B26" s="171">
        <f>SUM(B27:B29)</f>
        <v>0</v>
      </c>
      <c r="C26" s="171">
        <f>SUM(C27:C29)</f>
        <v>0</v>
      </c>
      <c r="D26" s="173" t="s">
        <v>146</v>
      </c>
      <c r="E26" s="165">
        <v>353853.03</v>
      </c>
      <c r="F26" s="165">
        <v>696824.09</v>
      </c>
    </row>
    <row r="27" spans="1:8" s="151" customFormat="1" ht="18.75" customHeight="1" x14ac:dyDescent="0.2">
      <c r="A27" s="174" t="s">
        <v>147</v>
      </c>
      <c r="B27" s="167">
        <v>0</v>
      </c>
      <c r="C27" s="167">
        <v>0</v>
      </c>
      <c r="D27" s="175" t="s">
        <v>148</v>
      </c>
      <c r="E27" s="165">
        <v>161724.76</v>
      </c>
      <c r="F27" s="165">
        <v>141123</v>
      </c>
    </row>
    <row r="28" spans="1:8" s="151" customFormat="1" ht="25.5" customHeight="1" x14ac:dyDescent="0.2">
      <c r="A28" s="174" t="s">
        <v>149</v>
      </c>
      <c r="B28" s="167">
        <v>0</v>
      </c>
      <c r="C28" s="167">
        <v>0</v>
      </c>
      <c r="D28" s="176" t="s">
        <v>150</v>
      </c>
      <c r="E28" s="165">
        <v>823398.32</v>
      </c>
      <c r="F28" s="165">
        <v>847196.01</v>
      </c>
    </row>
    <row r="29" spans="1:8" s="151" customFormat="1" ht="25.5" x14ac:dyDescent="0.2">
      <c r="A29" s="174" t="s">
        <v>151</v>
      </c>
      <c r="B29" s="167">
        <v>0</v>
      </c>
      <c r="C29" s="167">
        <v>0</v>
      </c>
      <c r="D29" s="177" t="s">
        <v>152</v>
      </c>
      <c r="E29" s="165">
        <v>1451446.97</v>
      </c>
      <c r="F29" s="165">
        <v>1494824.66</v>
      </c>
    </row>
    <row r="30" spans="1:8" s="151" customFormat="1" ht="22.5" customHeight="1" x14ac:dyDescent="0.2">
      <c r="A30" s="178" t="s">
        <v>153</v>
      </c>
      <c r="B30" s="157">
        <v>0</v>
      </c>
      <c r="C30" s="157">
        <v>0</v>
      </c>
      <c r="D30" s="177" t="s">
        <v>154</v>
      </c>
      <c r="E30" s="165">
        <v>62809174.25</v>
      </c>
      <c r="F30" s="165">
        <v>78516323.989999995</v>
      </c>
    </row>
    <row r="31" spans="1:8" s="151" customFormat="1" ht="25.5" x14ac:dyDescent="0.2">
      <c r="A31" s="160" t="s">
        <v>155</v>
      </c>
      <c r="B31" s="161">
        <v>0</v>
      </c>
      <c r="C31" s="161">
        <v>0</v>
      </c>
      <c r="D31" s="179" t="s">
        <v>156</v>
      </c>
      <c r="E31" s="165">
        <v>3128070.58</v>
      </c>
      <c r="F31" s="165">
        <v>3953738.42</v>
      </c>
    </row>
    <row r="32" spans="1:8" s="151" customFormat="1" ht="24" x14ac:dyDescent="0.2">
      <c r="A32" s="180" t="s">
        <v>157</v>
      </c>
      <c r="B32" s="181">
        <f>B33+B38+B44+B52</f>
        <v>43200768.089999989</v>
      </c>
      <c r="C32" s="181">
        <f>C33+C38+C44+C52</f>
        <v>40392341.270000003</v>
      </c>
      <c r="D32" s="176" t="s">
        <v>158</v>
      </c>
      <c r="E32" s="165">
        <v>20573.66</v>
      </c>
      <c r="F32" s="165">
        <v>172652.85</v>
      </c>
    </row>
    <row r="33" spans="1:6" s="151" customFormat="1" ht="27.75" customHeight="1" x14ac:dyDescent="0.2">
      <c r="A33" s="182" t="s">
        <v>159</v>
      </c>
      <c r="B33" s="183">
        <f>SUM(B34:B37)</f>
        <v>93587.08</v>
      </c>
      <c r="C33" s="183">
        <f>SUM(C34:C37)</f>
        <v>80651.86</v>
      </c>
      <c r="D33" s="233" t="s">
        <v>192</v>
      </c>
      <c r="E33" s="234">
        <v>0</v>
      </c>
      <c r="F33" s="234">
        <v>0</v>
      </c>
    </row>
    <row r="34" spans="1:6" s="151" customFormat="1" ht="30" customHeight="1" x14ac:dyDescent="0.2">
      <c r="A34" s="185" t="s">
        <v>161</v>
      </c>
      <c r="B34" s="167">
        <v>93587.08</v>
      </c>
      <c r="C34" s="167">
        <v>80651.86</v>
      </c>
      <c r="D34" s="189" t="s">
        <v>193</v>
      </c>
      <c r="E34" s="165">
        <v>0</v>
      </c>
      <c r="F34" s="165">
        <v>0</v>
      </c>
    </row>
    <row r="35" spans="1:6" s="151" customFormat="1" ht="18" customHeight="1" x14ac:dyDescent="0.2">
      <c r="A35" s="188" t="s">
        <v>162</v>
      </c>
      <c r="B35" s="167">
        <v>0</v>
      </c>
      <c r="C35" s="167">
        <v>0</v>
      </c>
      <c r="D35" s="189" t="s">
        <v>194</v>
      </c>
      <c r="E35" s="165">
        <v>0</v>
      </c>
      <c r="F35" s="165">
        <v>0</v>
      </c>
    </row>
    <row r="36" spans="1:6" s="151" customFormat="1" ht="29.25" customHeight="1" x14ac:dyDescent="0.2">
      <c r="A36" s="190" t="s">
        <v>163</v>
      </c>
      <c r="B36" s="167">
        <v>0</v>
      </c>
      <c r="C36" s="167">
        <v>0</v>
      </c>
      <c r="D36" s="184" t="s">
        <v>160</v>
      </c>
      <c r="E36" s="159">
        <v>178584803.44999999</v>
      </c>
      <c r="F36" s="159">
        <v>277067283.49000001</v>
      </c>
    </row>
    <row r="37" spans="1:6" s="151" customFormat="1" ht="18" customHeight="1" x14ac:dyDescent="0.2">
      <c r="A37" s="191" t="s">
        <v>164</v>
      </c>
      <c r="B37" s="167">
        <v>0</v>
      </c>
      <c r="C37" s="167">
        <v>0</v>
      </c>
      <c r="D37" s="186" t="s">
        <v>195</v>
      </c>
      <c r="E37" s="187">
        <f>E38+E39</f>
        <v>6843597.3499999996</v>
      </c>
      <c r="F37" s="187">
        <f>F38+F39</f>
        <v>12343657.130000001</v>
      </c>
    </row>
    <row r="38" spans="1:6" s="151" customFormat="1" ht="18" customHeight="1" x14ac:dyDescent="0.2">
      <c r="A38" s="192" t="s">
        <v>165</v>
      </c>
      <c r="B38" s="183">
        <f>SUM(B39:B43)</f>
        <v>39899029.559999995</v>
      </c>
      <c r="C38" s="183">
        <f>SUM(C39:C43)</f>
        <v>35881321.710000001</v>
      </c>
      <c r="D38" s="186" t="s">
        <v>166</v>
      </c>
      <c r="E38" s="159">
        <v>6843597.3499999996</v>
      </c>
      <c r="F38" s="159">
        <v>12343657.130000001</v>
      </c>
    </row>
    <row r="39" spans="1:6" s="151" customFormat="1" ht="18.75" customHeight="1" x14ac:dyDescent="0.2">
      <c r="A39" s="191" t="s">
        <v>167</v>
      </c>
      <c r="B39" s="167">
        <v>4294.3599999999997</v>
      </c>
      <c r="C39" s="167">
        <v>4129.5200000000004</v>
      </c>
      <c r="D39" s="186" t="s">
        <v>168</v>
      </c>
      <c r="E39" s="193">
        <v>0</v>
      </c>
      <c r="F39" s="193">
        <v>0</v>
      </c>
    </row>
    <row r="40" spans="1:6" s="151" customFormat="1" ht="18.75" customHeight="1" x14ac:dyDescent="0.2">
      <c r="A40" s="191" t="s">
        <v>169</v>
      </c>
      <c r="B40" s="167">
        <v>9551.9699999999993</v>
      </c>
      <c r="C40" s="167">
        <v>8721.7900000000009</v>
      </c>
      <c r="D40" s="194"/>
      <c r="E40" s="195"/>
      <c r="F40" s="195"/>
    </row>
    <row r="41" spans="1:6" s="151" customFormat="1" ht="24" x14ac:dyDescent="0.2">
      <c r="A41" s="191" t="s">
        <v>170</v>
      </c>
      <c r="B41" s="167">
        <v>0</v>
      </c>
      <c r="C41" s="167">
        <v>0</v>
      </c>
      <c r="D41" s="194"/>
      <c r="E41" s="195"/>
      <c r="F41" s="195"/>
    </row>
    <row r="42" spans="1:6" s="151" customFormat="1" ht="19.5" customHeight="1" x14ac:dyDescent="0.2">
      <c r="A42" s="191" t="s">
        <v>171</v>
      </c>
      <c r="B42" s="167">
        <v>39885183.229999997</v>
      </c>
      <c r="C42" s="167">
        <v>35868470.399999999</v>
      </c>
      <c r="D42" s="194"/>
      <c r="E42" s="195"/>
      <c r="F42" s="195"/>
    </row>
    <row r="43" spans="1:6" s="151" customFormat="1" ht="24" x14ac:dyDescent="0.2">
      <c r="A43" s="191" t="s">
        <v>172</v>
      </c>
      <c r="B43" s="167">
        <v>0</v>
      </c>
      <c r="C43" s="167">
        <v>0</v>
      </c>
      <c r="D43" s="194"/>
      <c r="E43" s="195"/>
      <c r="F43" s="195"/>
    </row>
    <row r="44" spans="1:6" s="151" customFormat="1" ht="18" customHeight="1" x14ac:dyDescent="0.2">
      <c r="A44" s="196" t="s">
        <v>173</v>
      </c>
      <c r="B44" s="197">
        <f>SUM(B45:B51)</f>
        <v>3175475.62</v>
      </c>
      <c r="C44" s="197">
        <f>SUM(C45:C51)</f>
        <v>4395309.68</v>
      </c>
      <c r="D44" s="198"/>
      <c r="E44" s="199"/>
      <c r="F44" s="199"/>
    </row>
    <row r="45" spans="1:6" s="151" customFormat="1" ht="18.75" customHeight="1" x14ac:dyDescent="0.2">
      <c r="A45" s="191" t="s">
        <v>174</v>
      </c>
      <c r="B45" s="167">
        <v>0</v>
      </c>
      <c r="C45" s="167">
        <v>0</v>
      </c>
      <c r="D45" s="200"/>
      <c r="E45" s="201"/>
      <c r="F45" s="201"/>
    </row>
    <row r="46" spans="1:6" s="151" customFormat="1" ht="25.5" customHeight="1" x14ac:dyDescent="0.2">
      <c r="A46" s="191" t="s">
        <v>175</v>
      </c>
      <c r="B46" s="167">
        <v>47405.04</v>
      </c>
      <c r="C46" s="167">
        <v>162045.87</v>
      </c>
      <c r="D46" s="200"/>
      <c r="E46" s="201"/>
      <c r="F46" s="201"/>
    </row>
    <row r="47" spans="1:6" s="151" customFormat="1" ht="25.5" customHeight="1" x14ac:dyDescent="0.2">
      <c r="A47" s="191" t="s">
        <v>176</v>
      </c>
      <c r="B47" s="167">
        <v>0</v>
      </c>
      <c r="C47" s="167">
        <v>0</v>
      </c>
      <c r="D47" s="200"/>
      <c r="E47" s="201"/>
      <c r="F47" s="201"/>
    </row>
    <row r="48" spans="1:6" s="151" customFormat="1" ht="18.75" customHeight="1" x14ac:dyDescent="0.2">
      <c r="A48" s="191" t="s">
        <v>177</v>
      </c>
      <c r="B48" s="167">
        <v>3128070.58</v>
      </c>
      <c r="C48" s="167">
        <v>4233263.8099999996</v>
      </c>
      <c r="D48" s="200"/>
      <c r="E48" s="201"/>
      <c r="F48" s="201"/>
    </row>
    <row r="49" spans="1:15" s="151" customFormat="1" ht="18.75" customHeight="1" x14ac:dyDescent="0.2">
      <c r="A49" s="191" t="s">
        <v>178</v>
      </c>
      <c r="B49" s="202">
        <v>0</v>
      </c>
      <c r="C49" s="202">
        <v>0</v>
      </c>
      <c r="D49" s="200"/>
      <c r="E49" s="201"/>
      <c r="F49" s="201"/>
    </row>
    <row r="50" spans="1:15" s="203" customFormat="1" ht="18.75" customHeight="1" x14ac:dyDescent="0.2">
      <c r="A50" s="191" t="s">
        <v>179</v>
      </c>
      <c r="B50" s="167">
        <v>0</v>
      </c>
      <c r="C50" s="167">
        <v>0</v>
      </c>
      <c r="D50" s="200"/>
      <c r="E50" s="201"/>
      <c r="F50" s="201"/>
    </row>
    <row r="51" spans="1:15" s="203" customFormat="1" ht="18.75" customHeight="1" x14ac:dyDescent="0.2">
      <c r="A51" s="191" t="s">
        <v>180</v>
      </c>
      <c r="B51" s="167">
        <v>0</v>
      </c>
      <c r="C51" s="167">
        <v>0</v>
      </c>
      <c r="D51" s="189"/>
      <c r="E51" s="204"/>
      <c r="F51" s="204"/>
    </row>
    <row r="52" spans="1:15" s="151" customFormat="1" ht="20.25" customHeight="1" thickBot="1" x14ac:dyDescent="0.25">
      <c r="A52" s="192" t="s">
        <v>181</v>
      </c>
      <c r="B52" s="157">
        <v>32675.83</v>
      </c>
      <c r="C52" s="157">
        <v>35058.019999999997</v>
      </c>
      <c r="D52" s="205"/>
      <c r="E52" s="206"/>
      <c r="F52" s="206"/>
    </row>
    <row r="53" spans="1:15" s="151" customFormat="1" ht="26.25" customHeight="1" thickBot="1" x14ac:dyDescent="0.25">
      <c r="A53" s="207" t="s">
        <v>182</v>
      </c>
      <c r="B53" s="208">
        <f>B13+B32</f>
        <v>539106278.00000012</v>
      </c>
      <c r="C53" s="208">
        <f>C13+C32</f>
        <v>580857400.55000007</v>
      </c>
      <c r="D53" s="209" t="s">
        <v>183</v>
      </c>
      <c r="E53" s="210">
        <f>E13+E20+E21+E23</f>
        <v>539106278</v>
      </c>
      <c r="F53" s="210">
        <f>F13+F20+F21+F23</f>
        <v>580857400.54999995</v>
      </c>
      <c r="H53" s="211"/>
    </row>
    <row r="54" spans="1:15" s="215" customFormat="1" ht="15.75" customHeight="1" x14ac:dyDescent="0.2">
      <c r="A54" s="213"/>
      <c r="B54" s="213"/>
      <c r="C54" s="213"/>
      <c r="D54" s="213"/>
      <c r="E54" s="213"/>
      <c r="F54" s="213"/>
      <c r="G54" s="214"/>
      <c r="H54" s="214"/>
      <c r="I54" s="214"/>
      <c r="J54" s="214"/>
      <c r="K54" s="214"/>
      <c r="L54" s="214"/>
      <c r="M54" s="214"/>
      <c r="N54" s="214"/>
      <c r="O54" s="214"/>
    </row>
    <row r="55" spans="1:15" s="215" customFormat="1" ht="106.5" customHeight="1" x14ac:dyDescent="0.2">
      <c r="A55" s="216"/>
      <c r="B55" s="217"/>
      <c r="C55" s="218"/>
      <c r="D55" s="219"/>
      <c r="E55" s="216"/>
      <c r="F55" s="216"/>
      <c r="G55" s="214"/>
      <c r="H55" s="214"/>
      <c r="I55" s="214"/>
      <c r="J55" s="214"/>
      <c r="K55" s="214"/>
      <c r="L55" s="214"/>
      <c r="M55" s="214"/>
      <c r="N55" s="214"/>
      <c r="O55" s="214"/>
    </row>
    <row r="56" spans="1:15" ht="15" customHeight="1" x14ac:dyDescent="0.2">
      <c r="A56" s="220" t="s">
        <v>184</v>
      </c>
      <c r="B56" s="221"/>
      <c r="C56" s="235" t="s">
        <v>196</v>
      </c>
      <c r="D56" s="212"/>
      <c r="E56" s="292" t="s">
        <v>185</v>
      </c>
      <c r="F56" s="293"/>
      <c r="G56" s="222"/>
      <c r="H56" s="222"/>
      <c r="I56" s="222"/>
      <c r="J56" s="222"/>
      <c r="K56" s="222"/>
      <c r="L56" s="222"/>
      <c r="M56" s="222"/>
      <c r="N56" s="222"/>
      <c r="O56" s="222"/>
    </row>
    <row r="57" spans="1:15" ht="15.75" customHeight="1" x14ac:dyDescent="0.2">
      <c r="A57" s="212"/>
      <c r="B57" s="212"/>
      <c r="C57" s="212"/>
      <c r="D57" s="212"/>
      <c r="E57" s="212"/>
      <c r="F57" s="212"/>
      <c r="G57" s="222"/>
      <c r="H57" s="222"/>
      <c r="I57" s="222"/>
      <c r="J57" s="222"/>
      <c r="K57" s="222"/>
      <c r="L57" s="222"/>
      <c r="M57" s="222"/>
      <c r="N57" s="222"/>
      <c r="O57" s="222"/>
    </row>
    <row r="58" spans="1:15" ht="16.5" customHeight="1" x14ac:dyDescent="0.2">
      <c r="A58" s="212"/>
      <c r="B58" s="212"/>
      <c r="C58" s="212"/>
      <c r="D58" s="212"/>
      <c r="E58" s="212"/>
      <c r="F58" s="212"/>
      <c r="G58" s="222"/>
      <c r="H58" s="222"/>
      <c r="I58" s="222"/>
      <c r="J58" s="222"/>
      <c r="K58" s="222"/>
      <c r="L58" s="222"/>
      <c r="M58" s="222"/>
      <c r="N58" s="222"/>
      <c r="O58" s="222"/>
    </row>
    <row r="59" spans="1:15" ht="16.5" customHeight="1" x14ac:dyDescent="0.2">
      <c r="A59" s="212"/>
      <c r="B59" s="212"/>
      <c r="C59" s="212"/>
      <c r="D59" s="212"/>
      <c r="E59" s="212"/>
      <c r="F59" s="212"/>
      <c r="G59" s="222"/>
      <c r="H59" s="222"/>
      <c r="I59" s="222"/>
      <c r="J59" s="222"/>
      <c r="K59" s="222"/>
      <c r="L59" s="222"/>
      <c r="M59" s="222"/>
      <c r="N59" s="222"/>
      <c r="O59" s="222"/>
    </row>
    <row r="60" spans="1:15" ht="25.5" customHeight="1" x14ac:dyDescent="0.2">
      <c r="A60" s="212"/>
      <c r="B60" s="212"/>
      <c r="C60" s="212"/>
      <c r="D60" s="212"/>
      <c r="E60" s="212"/>
      <c r="F60" s="212"/>
      <c r="G60" s="222"/>
      <c r="H60" s="222"/>
      <c r="I60" s="222"/>
      <c r="J60" s="222"/>
      <c r="K60" s="222"/>
      <c r="L60" s="222"/>
      <c r="M60" s="222"/>
      <c r="N60" s="222"/>
      <c r="O60" s="222"/>
    </row>
    <row r="61" spans="1:15" x14ac:dyDescent="0.2">
      <c r="A61" s="212"/>
      <c r="B61" s="212"/>
      <c r="C61" s="212"/>
      <c r="D61" s="212"/>
      <c r="E61" s="212"/>
      <c r="F61" s="212"/>
      <c r="G61" s="222"/>
      <c r="H61" s="222"/>
      <c r="I61" s="222"/>
      <c r="J61" s="222"/>
      <c r="K61" s="222"/>
      <c r="L61" s="222"/>
      <c r="M61" s="222"/>
      <c r="N61" s="222"/>
      <c r="O61" s="222"/>
    </row>
    <row r="62" spans="1:15" x14ac:dyDescent="0.2">
      <c r="A62" s="212"/>
      <c r="B62" s="212"/>
      <c r="C62" s="212"/>
      <c r="D62" s="212"/>
      <c r="E62" s="212"/>
      <c r="F62" s="212"/>
      <c r="G62" s="222"/>
      <c r="H62" s="222"/>
      <c r="I62" s="222"/>
      <c r="J62" s="222"/>
      <c r="K62" s="222"/>
      <c r="L62" s="222"/>
      <c r="M62" s="222"/>
      <c r="N62" s="222"/>
      <c r="O62" s="222"/>
    </row>
    <row r="63" spans="1:15" x14ac:dyDescent="0.2">
      <c r="A63" s="212"/>
      <c r="B63" s="212"/>
      <c r="C63" s="212"/>
      <c r="D63" s="212"/>
      <c r="E63" s="212"/>
      <c r="F63" s="212"/>
      <c r="G63" s="222"/>
      <c r="H63" s="222"/>
      <c r="I63" s="222"/>
      <c r="J63" s="222"/>
      <c r="K63" s="222"/>
      <c r="L63" s="222"/>
      <c r="M63" s="222"/>
      <c r="N63" s="222"/>
      <c r="O63" s="222"/>
    </row>
    <row r="64" spans="1:15" x14ac:dyDescent="0.2">
      <c r="A64" s="212"/>
      <c r="B64" s="212"/>
      <c r="C64" s="212"/>
      <c r="D64" s="212"/>
      <c r="E64" s="212"/>
      <c r="F64" s="212"/>
      <c r="G64" s="222"/>
      <c r="H64" s="222"/>
      <c r="I64" s="222"/>
      <c r="J64" s="222"/>
      <c r="K64" s="222"/>
      <c r="L64" s="222"/>
      <c r="M64" s="222"/>
      <c r="N64" s="222"/>
      <c r="O64" s="222"/>
    </row>
    <row r="65" spans="1:15" x14ac:dyDescent="0.2">
      <c r="A65" s="223"/>
      <c r="B65" s="221"/>
      <c r="C65" s="224"/>
      <c r="D65" s="225"/>
      <c r="E65" s="292"/>
      <c r="F65" s="292"/>
      <c r="G65" s="222"/>
      <c r="H65" s="222"/>
      <c r="I65" s="222"/>
      <c r="J65" s="222"/>
      <c r="K65" s="222"/>
      <c r="L65" s="222"/>
      <c r="M65" s="222"/>
      <c r="N65" s="222"/>
      <c r="O65" s="222"/>
    </row>
    <row r="66" spans="1:15" x14ac:dyDescent="0.2">
      <c r="A66" s="222"/>
      <c r="B66" s="222"/>
      <c r="C66" s="226"/>
      <c r="D66" s="226"/>
      <c r="E66" s="226"/>
      <c r="F66" s="226"/>
      <c r="G66" s="222"/>
      <c r="H66" s="222"/>
      <c r="I66" s="222"/>
      <c r="J66" s="222"/>
      <c r="K66" s="222"/>
      <c r="L66" s="222"/>
      <c r="M66" s="222"/>
      <c r="N66" s="222"/>
      <c r="O66" s="222"/>
    </row>
    <row r="67" spans="1:15" x14ac:dyDescent="0.2">
      <c r="A67" s="225"/>
      <c r="B67" s="225"/>
      <c r="C67" s="225"/>
      <c r="D67" s="225"/>
      <c r="E67" s="225"/>
      <c r="F67" s="225"/>
      <c r="G67" s="222"/>
      <c r="H67" s="222"/>
      <c r="I67" s="222"/>
      <c r="J67" s="222"/>
      <c r="K67" s="222"/>
      <c r="L67" s="222"/>
      <c r="M67" s="222"/>
      <c r="N67" s="222"/>
      <c r="O67" s="222"/>
    </row>
    <row r="68" spans="1:15" x14ac:dyDescent="0.2">
      <c r="A68" s="225"/>
      <c r="B68" s="225"/>
      <c r="C68" s="225"/>
      <c r="D68" s="225"/>
      <c r="E68" s="225"/>
      <c r="F68" s="225"/>
      <c r="G68" s="222"/>
      <c r="H68" s="222"/>
      <c r="I68" s="222"/>
      <c r="J68" s="222"/>
      <c r="K68" s="222"/>
      <c r="L68" s="222"/>
      <c r="M68" s="222"/>
      <c r="N68" s="222"/>
      <c r="O68" s="222"/>
    </row>
    <row r="69" spans="1:15" x14ac:dyDescent="0.2">
      <c r="A69" s="225"/>
      <c r="B69" s="225"/>
      <c r="C69" s="225"/>
      <c r="D69" s="225"/>
      <c r="E69" s="225"/>
      <c r="F69" s="225"/>
      <c r="G69" s="222"/>
      <c r="H69" s="222"/>
      <c r="I69" s="222"/>
      <c r="J69" s="222"/>
      <c r="K69" s="222"/>
      <c r="L69" s="222"/>
      <c r="M69" s="222"/>
      <c r="N69" s="222"/>
      <c r="O69" s="222"/>
    </row>
    <row r="70" spans="1:15" x14ac:dyDescent="0.2">
      <c r="A70" s="212"/>
      <c r="B70" s="212"/>
      <c r="C70" s="212"/>
      <c r="D70" s="212"/>
      <c r="E70" s="212"/>
      <c r="F70" s="212"/>
    </row>
    <row r="71" spans="1:15" x14ac:dyDescent="0.2">
      <c r="A71" s="212"/>
      <c r="B71" s="212"/>
      <c r="C71" s="212"/>
      <c r="D71" s="212"/>
      <c r="E71" s="212"/>
      <c r="F71" s="212"/>
    </row>
    <row r="72" spans="1:15" x14ac:dyDescent="0.2">
      <c r="A72" s="212"/>
      <c r="B72" s="212"/>
      <c r="C72" s="212"/>
      <c r="D72" s="212"/>
      <c r="E72" s="212"/>
      <c r="F72" s="212"/>
    </row>
    <row r="73" spans="1:15" x14ac:dyDescent="0.2">
      <c r="A73" s="212"/>
      <c r="B73" s="212"/>
      <c r="C73" s="212"/>
      <c r="D73" s="212"/>
      <c r="E73" s="212"/>
      <c r="F73" s="212"/>
    </row>
    <row r="74" spans="1:15" x14ac:dyDescent="0.2">
      <c r="A74" s="212"/>
      <c r="B74" s="212"/>
      <c r="C74" s="212"/>
      <c r="D74" s="212"/>
      <c r="E74" s="212"/>
      <c r="F74" s="212"/>
    </row>
    <row r="75" spans="1:15" x14ac:dyDescent="0.2">
      <c r="A75" s="212"/>
      <c r="B75" s="212"/>
      <c r="C75" s="212"/>
      <c r="D75" s="212"/>
      <c r="E75" s="212"/>
      <c r="F75" s="212"/>
      <c r="I75" s="227"/>
    </row>
    <row r="76" spans="1:15" x14ac:dyDescent="0.2">
      <c r="A76" s="212"/>
      <c r="B76" s="212"/>
      <c r="C76" s="212"/>
      <c r="D76" s="212"/>
      <c r="E76" s="212"/>
      <c r="F76" s="212"/>
      <c r="I76" s="227"/>
    </row>
    <row r="77" spans="1:15" x14ac:dyDescent="0.2">
      <c r="A77" s="212"/>
      <c r="B77" s="212"/>
      <c r="C77" s="212"/>
      <c r="D77" s="212"/>
      <c r="E77" s="212"/>
      <c r="F77" s="212"/>
      <c r="I77" s="227"/>
    </row>
    <row r="78" spans="1:15" x14ac:dyDescent="0.2">
      <c r="A78" s="212"/>
      <c r="B78" s="212"/>
      <c r="C78" s="212"/>
      <c r="D78" s="212"/>
      <c r="E78" s="212"/>
      <c r="F78" s="212"/>
      <c r="I78" s="227"/>
    </row>
    <row r="79" spans="1:15" x14ac:dyDescent="0.2">
      <c r="A79" s="212"/>
      <c r="B79" s="212"/>
      <c r="C79" s="212"/>
      <c r="D79" s="212"/>
      <c r="E79" s="212"/>
      <c r="F79" s="212"/>
      <c r="I79" s="227"/>
    </row>
    <row r="80" spans="1:15" x14ac:dyDescent="0.2">
      <c r="A80" s="212"/>
      <c r="B80" s="212"/>
      <c r="C80" s="212"/>
      <c r="D80" s="212"/>
      <c r="E80" s="212"/>
      <c r="F80" s="212"/>
    </row>
    <row r="81" spans="1:6" x14ac:dyDescent="0.2">
      <c r="A81" s="212"/>
      <c r="B81" s="212"/>
      <c r="C81" s="212"/>
      <c r="D81" s="212"/>
      <c r="E81" s="212"/>
      <c r="F81" s="212"/>
    </row>
    <row r="82" spans="1:6" x14ac:dyDescent="0.2">
      <c r="A82" s="212"/>
      <c r="B82" s="212"/>
      <c r="C82" s="212"/>
      <c r="D82" s="212"/>
      <c r="E82" s="212"/>
      <c r="F82" s="212"/>
    </row>
    <row r="83" spans="1:6" x14ac:dyDescent="0.2">
      <c r="A83" s="212"/>
      <c r="B83" s="212"/>
      <c r="C83" s="212"/>
      <c r="D83" s="212"/>
      <c r="E83" s="212"/>
      <c r="F83" s="212"/>
    </row>
    <row r="84" spans="1:6" x14ac:dyDescent="0.2">
      <c r="A84" s="212"/>
      <c r="B84" s="212"/>
      <c r="C84" s="212"/>
      <c r="D84" s="212"/>
      <c r="E84" s="212"/>
      <c r="F84" s="212"/>
    </row>
    <row r="85" spans="1:6" x14ac:dyDescent="0.2">
      <c r="A85" s="212"/>
      <c r="B85" s="212"/>
      <c r="C85" s="212"/>
      <c r="D85" s="212"/>
      <c r="E85" s="212"/>
      <c r="F85" s="212"/>
    </row>
    <row r="86" spans="1:6" x14ac:dyDescent="0.2">
      <c r="A86" s="212"/>
      <c r="B86" s="212"/>
      <c r="C86" s="212"/>
      <c r="D86" s="212"/>
      <c r="E86" s="212"/>
      <c r="F86" s="212"/>
    </row>
    <row r="87" spans="1:6" x14ac:dyDescent="0.2">
      <c r="A87" s="212"/>
      <c r="B87" s="212"/>
      <c r="C87" s="212"/>
      <c r="D87" s="212"/>
      <c r="E87" s="212"/>
      <c r="F87" s="212"/>
    </row>
    <row r="88" spans="1:6" x14ac:dyDescent="0.2">
      <c r="A88" s="212"/>
      <c r="B88" s="212"/>
      <c r="C88" s="212"/>
      <c r="D88" s="212"/>
      <c r="E88" s="212"/>
      <c r="F88" s="212"/>
    </row>
    <row r="89" spans="1:6" x14ac:dyDescent="0.2">
      <c r="A89" s="212"/>
      <c r="B89" s="212"/>
      <c r="C89" s="212"/>
      <c r="D89" s="212"/>
      <c r="E89" s="212"/>
      <c r="F89" s="212"/>
    </row>
    <row r="90" spans="1:6" x14ac:dyDescent="0.2">
      <c r="A90" s="212"/>
      <c r="B90" s="212"/>
      <c r="C90" s="212"/>
      <c r="D90" s="212"/>
      <c r="E90" s="212"/>
      <c r="F90" s="212"/>
    </row>
    <row r="91" spans="1:6" x14ac:dyDescent="0.2">
      <c r="A91" s="212"/>
      <c r="B91" s="212"/>
      <c r="C91" s="212"/>
      <c r="D91" s="212"/>
      <c r="E91" s="212"/>
      <c r="F91" s="212"/>
    </row>
    <row r="92" spans="1:6" x14ac:dyDescent="0.2">
      <c r="A92" s="212"/>
      <c r="B92" s="212"/>
      <c r="C92" s="212"/>
      <c r="D92" s="212"/>
      <c r="E92" s="212"/>
      <c r="F92" s="212"/>
    </row>
    <row r="93" spans="1:6" x14ac:dyDescent="0.2">
      <c r="A93" s="212"/>
      <c r="B93" s="212"/>
      <c r="C93" s="212"/>
      <c r="D93" s="212"/>
      <c r="E93" s="212"/>
      <c r="F93" s="212"/>
    </row>
    <row r="94" spans="1:6" x14ac:dyDescent="0.2">
      <c r="A94" s="212"/>
      <c r="B94" s="212"/>
      <c r="C94" s="212"/>
      <c r="D94" s="212"/>
      <c r="E94" s="212"/>
      <c r="F94" s="212"/>
    </row>
    <row r="95" spans="1:6" x14ac:dyDescent="0.2">
      <c r="A95" s="212"/>
      <c r="B95" s="212"/>
      <c r="C95" s="212"/>
      <c r="D95" s="212"/>
      <c r="E95" s="212"/>
      <c r="F95" s="212"/>
    </row>
    <row r="96" spans="1:6" x14ac:dyDescent="0.2">
      <c r="A96" s="212"/>
      <c r="B96" s="212"/>
      <c r="C96" s="212"/>
      <c r="D96" s="212"/>
      <c r="E96" s="212"/>
      <c r="F96" s="212"/>
    </row>
    <row r="97" spans="1:6" x14ac:dyDescent="0.2">
      <c r="A97" s="212"/>
      <c r="B97" s="212"/>
      <c r="C97" s="212"/>
      <c r="D97" s="212"/>
      <c r="E97" s="212"/>
      <c r="F97" s="212"/>
    </row>
    <row r="98" spans="1:6" x14ac:dyDescent="0.2">
      <c r="A98" s="212"/>
      <c r="B98" s="212"/>
      <c r="C98" s="212"/>
      <c r="D98" s="212"/>
      <c r="E98" s="212"/>
      <c r="F98" s="212"/>
    </row>
    <row r="99" spans="1:6" x14ac:dyDescent="0.2">
      <c r="A99" s="212"/>
      <c r="B99" s="212"/>
      <c r="C99" s="212"/>
      <c r="D99" s="212"/>
      <c r="E99" s="212"/>
      <c r="F99" s="212"/>
    </row>
    <row r="100" spans="1:6" x14ac:dyDescent="0.2">
      <c r="A100" s="212"/>
      <c r="B100" s="212"/>
      <c r="C100" s="212"/>
      <c r="D100" s="212"/>
      <c r="E100" s="212"/>
      <c r="F100" s="212"/>
    </row>
    <row r="101" spans="1:6" x14ac:dyDescent="0.2">
      <c r="A101" s="212"/>
      <c r="B101" s="212"/>
      <c r="C101" s="212"/>
      <c r="D101" s="212"/>
      <c r="E101" s="212"/>
      <c r="F101" s="212"/>
    </row>
    <row r="102" spans="1:6" x14ac:dyDescent="0.2">
      <c r="A102" s="212"/>
      <c r="B102" s="212"/>
      <c r="C102" s="212"/>
      <c r="D102" s="212"/>
      <c r="E102" s="212"/>
      <c r="F102" s="212"/>
    </row>
    <row r="103" spans="1:6" x14ac:dyDescent="0.2">
      <c r="A103" s="212"/>
      <c r="B103" s="212"/>
      <c r="C103" s="212"/>
      <c r="D103" s="212"/>
      <c r="E103" s="212"/>
      <c r="F103" s="212"/>
    </row>
    <row r="104" spans="1:6" x14ac:dyDescent="0.2">
      <c r="A104" s="212"/>
      <c r="B104" s="212"/>
      <c r="C104" s="212"/>
      <c r="D104" s="212"/>
      <c r="E104" s="212"/>
      <c r="F104" s="212"/>
    </row>
    <row r="105" spans="1:6" x14ac:dyDescent="0.2">
      <c r="A105" s="212"/>
      <c r="B105" s="212"/>
      <c r="C105" s="212"/>
      <c r="D105" s="212"/>
      <c r="E105" s="212"/>
      <c r="F105" s="212"/>
    </row>
    <row r="106" spans="1:6" x14ac:dyDescent="0.2">
      <c r="A106" s="212"/>
      <c r="B106" s="212"/>
      <c r="C106" s="212"/>
      <c r="D106" s="212"/>
      <c r="E106" s="212"/>
      <c r="F106" s="212"/>
    </row>
    <row r="107" spans="1:6" x14ac:dyDescent="0.2">
      <c r="A107" s="212"/>
      <c r="B107" s="212"/>
      <c r="C107" s="212"/>
      <c r="D107" s="212"/>
      <c r="E107" s="212"/>
      <c r="F107" s="212"/>
    </row>
    <row r="108" spans="1:6" x14ac:dyDescent="0.2">
      <c r="A108" s="212"/>
      <c r="B108" s="212"/>
      <c r="C108" s="212"/>
      <c r="D108" s="212"/>
      <c r="E108" s="212"/>
      <c r="F108" s="212"/>
    </row>
    <row r="109" spans="1:6" x14ac:dyDescent="0.2">
      <c r="A109" s="212"/>
      <c r="B109" s="212"/>
      <c r="C109" s="212"/>
      <c r="D109" s="212"/>
      <c r="E109" s="212"/>
      <c r="F109" s="212"/>
    </row>
    <row r="110" spans="1:6" x14ac:dyDescent="0.2">
      <c r="A110" s="212"/>
      <c r="B110" s="212"/>
      <c r="C110" s="212"/>
      <c r="D110" s="212"/>
      <c r="E110" s="212"/>
      <c r="F110" s="212"/>
    </row>
    <row r="111" spans="1:6" x14ac:dyDescent="0.2">
      <c r="A111" s="212"/>
      <c r="B111" s="212"/>
      <c r="C111" s="212"/>
      <c r="D111" s="212"/>
      <c r="E111" s="212"/>
      <c r="F111" s="212"/>
    </row>
    <row r="112" spans="1:6" x14ac:dyDescent="0.2">
      <c r="A112" s="212"/>
      <c r="B112" s="212"/>
      <c r="C112" s="212"/>
      <c r="D112" s="212"/>
      <c r="E112" s="212"/>
      <c r="F112" s="212"/>
    </row>
    <row r="113" spans="1:6" x14ac:dyDescent="0.2">
      <c r="A113" s="212"/>
      <c r="B113" s="212"/>
      <c r="C113" s="212"/>
      <c r="D113" s="212"/>
      <c r="E113" s="212"/>
      <c r="F113" s="212"/>
    </row>
    <row r="114" spans="1:6" x14ac:dyDescent="0.2">
      <c r="A114" s="212"/>
      <c r="B114" s="212"/>
      <c r="C114" s="212"/>
      <c r="D114" s="212"/>
      <c r="E114" s="212"/>
      <c r="F114" s="212"/>
    </row>
    <row r="115" spans="1:6" x14ac:dyDescent="0.2">
      <c r="A115" s="212"/>
      <c r="B115" s="212"/>
      <c r="C115" s="212"/>
      <c r="D115" s="212"/>
      <c r="E115" s="212"/>
      <c r="F115" s="212"/>
    </row>
    <row r="116" spans="1:6" x14ac:dyDescent="0.2">
      <c r="A116" s="212"/>
      <c r="B116" s="212"/>
      <c r="C116" s="212"/>
      <c r="D116" s="212"/>
      <c r="E116" s="212"/>
      <c r="F116" s="212"/>
    </row>
    <row r="117" spans="1:6" x14ac:dyDescent="0.2">
      <c r="A117" s="212"/>
      <c r="B117" s="212"/>
      <c r="C117" s="212"/>
      <c r="D117" s="212"/>
      <c r="E117" s="212"/>
      <c r="F117" s="212"/>
    </row>
    <row r="118" spans="1:6" x14ac:dyDescent="0.2">
      <c r="A118" s="212"/>
      <c r="B118" s="212"/>
      <c r="C118" s="212"/>
      <c r="D118" s="212"/>
      <c r="E118" s="212"/>
      <c r="F118" s="212"/>
    </row>
    <row r="119" spans="1:6" x14ac:dyDescent="0.2">
      <c r="A119" s="212"/>
      <c r="B119" s="212"/>
      <c r="C119" s="212"/>
      <c r="D119" s="212"/>
      <c r="E119" s="212"/>
      <c r="F119" s="212"/>
    </row>
    <row r="120" spans="1:6" x14ac:dyDescent="0.2">
      <c r="A120" s="212"/>
      <c r="B120" s="212"/>
      <c r="C120" s="212"/>
      <c r="D120" s="212"/>
      <c r="E120" s="212"/>
      <c r="F120" s="212"/>
    </row>
    <row r="121" spans="1:6" x14ac:dyDescent="0.2">
      <c r="A121" s="212"/>
      <c r="B121" s="212"/>
      <c r="C121" s="212"/>
      <c r="D121" s="212"/>
      <c r="E121" s="212"/>
      <c r="F121" s="212"/>
    </row>
    <row r="122" spans="1:6" x14ac:dyDescent="0.2">
      <c r="A122" s="212"/>
      <c r="B122" s="212"/>
      <c r="C122" s="212"/>
      <c r="D122" s="212"/>
      <c r="E122" s="212"/>
      <c r="F122" s="212"/>
    </row>
    <row r="123" spans="1:6" x14ac:dyDescent="0.2">
      <c r="A123" s="212"/>
      <c r="B123" s="212"/>
      <c r="C123" s="212"/>
      <c r="D123" s="212"/>
      <c r="E123" s="212"/>
      <c r="F123" s="212"/>
    </row>
    <row r="124" spans="1:6" x14ac:dyDescent="0.2">
      <c r="A124" s="212"/>
      <c r="B124" s="212"/>
      <c r="C124" s="212"/>
      <c r="D124" s="212"/>
      <c r="E124" s="212"/>
      <c r="F124" s="212"/>
    </row>
    <row r="125" spans="1:6" x14ac:dyDescent="0.2">
      <c r="A125" s="212"/>
      <c r="B125" s="212"/>
      <c r="C125" s="212"/>
      <c r="D125" s="212"/>
      <c r="E125" s="212"/>
      <c r="F125" s="212"/>
    </row>
    <row r="126" spans="1:6" x14ac:dyDescent="0.2">
      <c r="A126" s="212"/>
      <c r="B126" s="212"/>
      <c r="C126" s="212"/>
      <c r="D126" s="212"/>
      <c r="E126" s="212"/>
      <c r="F126" s="212"/>
    </row>
    <row r="127" spans="1:6" x14ac:dyDescent="0.2">
      <c r="A127" s="212"/>
      <c r="B127" s="212"/>
      <c r="C127" s="212"/>
      <c r="D127" s="212"/>
      <c r="E127" s="212"/>
      <c r="F127" s="212"/>
    </row>
    <row r="128" spans="1:6" x14ac:dyDescent="0.2">
      <c r="A128" s="212"/>
      <c r="B128" s="212"/>
      <c r="C128" s="212"/>
      <c r="D128" s="212"/>
      <c r="E128" s="212"/>
      <c r="F128" s="212"/>
    </row>
    <row r="129" spans="1:6" x14ac:dyDescent="0.2">
      <c r="A129" s="212"/>
      <c r="B129" s="212"/>
      <c r="C129" s="212"/>
      <c r="D129" s="212"/>
      <c r="E129" s="212"/>
      <c r="F129" s="212"/>
    </row>
    <row r="130" spans="1:6" x14ac:dyDescent="0.2">
      <c r="A130" s="212"/>
      <c r="B130" s="212"/>
      <c r="C130" s="212"/>
      <c r="D130" s="212"/>
      <c r="E130" s="212"/>
      <c r="F130" s="212"/>
    </row>
    <row r="131" spans="1:6" x14ac:dyDescent="0.2">
      <c r="A131" s="212"/>
      <c r="B131" s="212"/>
      <c r="C131" s="212"/>
      <c r="D131" s="212"/>
      <c r="E131" s="212"/>
      <c r="F131" s="212"/>
    </row>
    <row r="132" spans="1:6" x14ac:dyDescent="0.2">
      <c r="A132" s="212"/>
      <c r="B132" s="212"/>
      <c r="C132" s="212"/>
      <c r="D132" s="212"/>
      <c r="E132" s="212"/>
      <c r="F132" s="212"/>
    </row>
    <row r="133" spans="1:6" x14ac:dyDescent="0.2">
      <c r="A133" s="212"/>
      <c r="B133" s="212"/>
      <c r="C133" s="212"/>
      <c r="D133" s="212"/>
      <c r="E133" s="212"/>
      <c r="F133" s="212"/>
    </row>
    <row r="134" spans="1:6" x14ac:dyDescent="0.2">
      <c r="A134" s="212"/>
      <c r="B134" s="212"/>
      <c r="C134" s="212"/>
      <c r="D134" s="212"/>
      <c r="E134" s="212"/>
      <c r="F134" s="212"/>
    </row>
    <row r="135" spans="1:6" x14ac:dyDescent="0.2">
      <c r="A135" s="212"/>
      <c r="B135" s="212"/>
      <c r="C135" s="212"/>
      <c r="D135" s="212"/>
      <c r="E135" s="212"/>
      <c r="F135" s="212"/>
    </row>
    <row r="136" spans="1:6" x14ac:dyDescent="0.2">
      <c r="A136" s="212"/>
      <c r="B136" s="212"/>
      <c r="C136" s="212"/>
      <c r="D136" s="212"/>
      <c r="E136" s="212"/>
      <c r="F136" s="212"/>
    </row>
    <row r="137" spans="1:6" x14ac:dyDescent="0.2">
      <c r="A137" s="212"/>
      <c r="B137" s="212"/>
      <c r="C137" s="212"/>
      <c r="D137" s="212"/>
      <c r="E137" s="212"/>
      <c r="F137" s="212"/>
    </row>
    <row r="138" spans="1:6" x14ac:dyDescent="0.2">
      <c r="A138" s="212"/>
      <c r="B138" s="212"/>
      <c r="C138" s="212"/>
      <c r="D138" s="212"/>
      <c r="E138" s="212"/>
      <c r="F138" s="212"/>
    </row>
    <row r="139" spans="1:6" x14ac:dyDescent="0.2">
      <c r="A139" s="212"/>
      <c r="B139" s="212"/>
      <c r="C139" s="212"/>
      <c r="D139" s="212"/>
      <c r="E139" s="212"/>
      <c r="F139" s="212"/>
    </row>
    <row r="140" spans="1:6" x14ac:dyDescent="0.2">
      <c r="A140" s="212"/>
      <c r="B140" s="212"/>
      <c r="C140" s="212"/>
      <c r="D140" s="212"/>
      <c r="E140" s="212"/>
      <c r="F140" s="212"/>
    </row>
    <row r="141" spans="1:6" x14ac:dyDescent="0.2">
      <c r="A141" s="212"/>
      <c r="B141" s="212"/>
      <c r="C141" s="212"/>
      <c r="D141" s="212"/>
      <c r="E141" s="212"/>
      <c r="F141" s="212"/>
    </row>
    <row r="142" spans="1:6" x14ac:dyDescent="0.2">
      <c r="A142" s="212"/>
      <c r="B142" s="212"/>
      <c r="C142" s="212"/>
      <c r="D142" s="212"/>
      <c r="E142" s="212"/>
      <c r="F142" s="212"/>
    </row>
    <row r="143" spans="1:6" x14ac:dyDescent="0.2">
      <c r="A143" s="212"/>
      <c r="B143" s="212"/>
      <c r="C143" s="212"/>
      <c r="D143" s="212"/>
      <c r="E143" s="212"/>
      <c r="F143" s="212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0"/>
  <sheetViews>
    <sheetView topLeftCell="A43" workbookViewId="0">
      <selection activeCell="K45" sqref="K45"/>
    </sheetView>
  </sheetViews>
  <sheetFormatPr defaultColWidth="9.140625" defaultRowHeight="12.75" x14ac:dyDescent="0.2"/>
  <cols>
    <col min="1" max="1" width="1.85546875" style="59" customWidth="1"/>
    <col min="2" max="2" width="4.28515625" style="59" customWidth="1"/>
    <col min="3" max="3" width="10.42578125" style="59" customWidth="1"/>
    <col min="4" max="4" width="21.7109375" style="59" customWidth="1"/>
    <col min="5" max="5" width="11.7109375" style="59" bestFit="1" customWidth="1"/>
    <col min="6" max="6" width="8.28515625" style="59" customWidth="1"/>
    <col min="7" max="7" width="2.7109375" style="59" hidden="1" customWidth="1"/>
    <col min="8" max="8" width="0" style="59" hidden="1" customWidth="1"/>
    <col min="9" max="9" width="21.7109375" style="59" customWidth="1"/>
    <col min="10" max="10" width="9.140625" style="59" hidden="1" customWidth="1"/>
    <col min="11" max="11" width="22.85546875" style="59" customWidth="1"/>
    <col min="12" max="12" width="0" style="59" hidden="1" customWidth="1"/>
    <col min="13" max="13" width="15.28515625" style="59" customWidth="1"/>
    <col min="14" max="14" width="9.140625" style="59"/>
    <col min="15" max="16" width="0" style="59" hidden="1" customWidth="1"/>
    <col min="17" max="17" width="11.7109375" style="60" hidden="1" customWidth="1"/>
    <col min="18" max="18" width="0" style="59" hidden="1" customWidth="1"/>
    <col min="19" max="19" width="11.7109375" style="59" hidden="1" customWidth="1"/>
    <col min="20" max="20" width="0" style="59" hidden="1" customWidth="1"/>
    <col min="21" max="16384" width="9.140625" style="59"/>
  </cols>
  <sheetData>
    <row r="1" spans="2:17" ht="13.5" thickBot="1" x14ac:dyDescent="0.25"/>
    <row r="2" spans="2:17" x14ac:dyDescent="0.2">
      <c r="B2" s="301" t="s">
        <v>0</v>
      </c>
      <c r="C2" s="302"/>
      <c r="D2" s="303"/>
      <c r="E2" s="61"/>
      <c r="F2" s="61"/>
      <c r="G2" s="61"/>
      <c r="H2" s="61"/>
      <c r="I2" s="62"/>
      <c r="J2" s="61"/>
      <c r="K2" s="63" t="s">
        <v>1</v>
      </c>
    </row>
    <row r="3" spans="2:17" x14ac:dyDescent="0.2">
      <c r="B3" s="64" t="s">
        <v>209</v>
      </c>
      <c r="C3" s="65"/>
      <c r="D3" s="66"/>
      <c r="E3" s="304" t="s">
        <v>29</v>
      </c>
      <c r="F3" s="299"/>
      <c r="G3" s="299"/>
      <c r="H3" s="299"/>
      <c r="I3" s="300"/>
      <c r="J3" s="65"/>
      <c r="K3" s="67"/>
    </row>
    <row r="4" spans="2:17" x14ac:dyDescent="0.2">
      <c r="B4" s="236" t="s">
        <v>210</v>
      </c>
      <c r="C4" s="65"/>
      <c r="D4" s="66"/>
      <c r="E4" s="304" t="s">
        <v>101</v>
      </c>
      <c r="F4" s="299"/>
      <c r="G4" s="299"/>
      <c r="H4" s="299"/>
      <c r="I4" s="300"/>
      <c r="J4" s="65"/>
      <c r="K4" s="69" t="s">
        <v>116</v>
      </c>
    </row>
    <row r="5" spans="2:17" x14ac:dyDescent="0.2">
      <c r="B5" s="236" t="s">
        <v>206</v>
      </c>
      <c r="C5" s="65"/>
      <c r="D5" s="66"/>
      <c r="E5" s="298" t="s">
        <v>30</v>
      </c>
      <c r="F5" s="299"/>
      <c r="G5" s="299"/>
      <c r="H5" s="299"/>
      <c r="I5" s="300"/>
      <c r="J5" s="65"/>
      <c r="K5" s="69" t="s">
        <v>208</v>
      </c>
    </row>
    <row r="6" spans="2:17" x14ac:dyDescent="0.2">
      <c r="B6" s="68"/>
      <c r="C6" s="65"/>
      <c r="D6" s="66"/>
      <c r="E6" s="304" t="s">
        <v>110</v>
      </c>
      <c r="F6" s="299"/>
      <c r="G6" s="299"/>
      <c r="H6" s="299"/>
      <c r="I6" s="300"/>
      <c r="J6" s="65"/>
      <c r="K6" s="69" t="s">
        <v>208</v>
      </c>
    </row>
    <row r="7" spans="2:17" x14ac:dyDescent="0.2">
      <c r="B7" s="70"/>
      <c r="C7" s="71"/>
      <c r="D7" s="72"/>
      <c r="E7" s="298" t="s">
        <v>30</v>
      </c>
      <c r="F7" s="299"/>
      <c r="G7" s="299"/>
      <c r="H7" s="299"/>
      <c r="I7" s="300"/>
      <c r="J7" s="65"/>
      <c r="K7" s="69" t="s">
        <v>208</v>
      </c>
    </row>
    <row r="8" spans="2:17" x14ac:dyDescent="0.2">
      <c r="B8" s="74" t="s">
        <v>5</v>
      </c>
      <c r="C8" s="75"/>
      <c r="D8" s="76"/>
      <c r="E8" s="65"/>
      <c r="F8" s="65"/>
      <c r="G8" s="65"/>
      <c r="H8" s="65"/>
      <c r="I8" s="73"/>
      <c r="J8" s="65"/>
      <c r="K8" s="67"/>
    </row>
    <row r="9" spans="2:17" x14ac:dyDescent="0.2">
      <c r="B9" s="68"/>
      <c r="C9" s="65"/>
      <c r="D9" s="66"/>
      <c r="E9" s="298" t="s">
        <v>212</v>
      </c>
      <c r="F9" s="299"/>
      <c r="G9" s="299"/>
      <c r="H9" s="299"/>
      <c r="I9" s="300"/>
      <c r="J9" s="65"/>
      <c r="K9" s="67"/>
    </row>
    <row r="10" spans="2:17" x14ac:dyDescent="0.2">
      <c r="B10" s="77" t="s">
        <v>208</v>
      </c>
      <c r="C10" s="237" t="s">
        <v>208</v>
      </c>
      <c r="D10" s="66"/>
      <c r="E10" s="65"/>
      <c r="F10" s="65"/>
      <c r="G10" s="65"/>
      <c r="H10" s="65"/>
      <c r="I10" s="73"/>
      <c r="J10" s="65"/>
      <c r="K10" s="67"/>
    </row>
    <row r="11" spans="2:17" ht="24.6" customHeight="1" thickBot="1" x14ac:dyDescent="0.25">
      <c r="B11" s="78"/>
      <c r="C11" s="79"/>
      <c r="D11" s="80"/>
      <c r="E11" s="79"/>
      <c r="F11" s="79"/>
      <c r="G11" s="79"/>
      <c r="H11" s="79"/>
      <c r="I11" s="81"/>
      <c r="J11" s="79"/>
      <c r="K11" s="82" t="s">
        <v>11</v>
      </c>
    </row>
    <row r="12" spans="2:17" ht="13.5" hidden="1" thickBot="1" x14ac:dyDescent="0.25">
      <c r="B12" s="78"/>
      <c r="C12" s="79"/>
      <c r="D12" s="81"/>
      <c r="E12" s="83"/>
      <c r="F12" s="79"/>
      <c r="G12" s="79"/>
      <c r="H12" s="79"/>
      <c r="I12" s="81"/>
      <c r="J12" s="79"/>
      <c r="K12" s="84"/>
    </row>
    <row r="13" spans="2:17" s="111" customFormat="1" ht="34.5" customHeight="1" thickBot="1" x14ac:dyDescent="0.25">
      <c r="B13" s="108"/>
      <c r="C13" s="109"/>
      <c r="D13" s="109"/>
      <c r="E13" s="109"/>
      <c r="F13" s="109"/>
      <c r="G13" s="110"/>
      <c r="I13" s="112" t="s">
        <v>10</v>
      </c>
      <c r="J13" s="113"/>
      <c r="K13" s="112" t="s">
        <v>9</v>
      </c>
      <c r="Q13" s="114"/>
    </row>
    <row r="14" spans="2:17" ht="13.5" hidden="1" thickBot="1" x14ac:dyDescent="0.25">
      <c r="I14" s="85"/>
      <c r="J14" s="86"/>
      <c r="K14" s="85"/>
    </row>
    <row r="15" spans="2:17" ht="13.5" hidden="1" thickBot="1" x14ac:dyDescent="0.25">
      <c r="I15" s="87"/>
      <c r="J15" s="88"/>
      <c r="K15" s="87"/>
    </row>
    <row r="16" spans="2:17" s="91" customFormat="1" ht="20.25" customHeight="1" x14ac:dyDescent="0.2">
      <c r="B16" s="89" t="s">
        <v>31</v>
      </c>
      <c r="C16" s="243" t="s">
        <v>97</v>
      </c>
      <c r="D16" s="244"/>
      <c r="E16" s="244"/>
      <c r="F16" s="244"/>
      <c r="G16" s="244"/>
      <c r="H16" s="253"/>
      <c r="I16" s="90">
        <f>I17+I19+I23</f>
        <v>147365277.28999999</v>
      </c>
      <c r="J16" s="261">
        <f>J17+J19+J23</f>
        <v>0</v>
      </c>
      <c r="K16" s="90">
        <f>K17+K19+K23</f>
        <v>119569512.49000001</v>
      </c>
      <c r="M16" s="92"/>
      <c r="Q16" s="92"/>
    </row>
    <row r="17" spans="2:17" s="95" customFormat="1" ht="20.100000000000001" customHeight="1" x14ac:dyDescent="0.2">
      <c r="B17" s="93" t="s">
        <v>32</v>
      </c>
      <c r="C17" s="245" t="s">
        <v>84</v>
      </c>
      <c r="D17" s="240"/>
      <c r="E17" s="240"/>
      <c r="F17" s="240"/>
      <c r="G17" s="240"/>
      <c r="H17" s="254"/>
      <c r="I17" s="94">
        <v>18262595.260000002</v>
      </c>
      <c r="J17" s="262"/>
      <c r="K17" s="94">
        <v>57303950.100000001</v>
      </c>
      <c r="M17" s="92"/>
      <c r="Q17" s="96"/>
    </row>
    <row r="18" spans="2:17" s="95" customFormat="1" ht="26.25" hidden="1" customHeight="1" x14ac:dyDescent="0.2">
      <c r="B18" s="97" t="s">
        <v>24</v>
      </c>
      <c r="C18" s="307" t="s">
        <v>85</v>
      </c>
      <c r="D18" s="308"/>
      <c r="E18" s="308"/>
      <c r="F18" s="308"/>
      <c r="G18" s="308"/>
      <c r="H18" s="254"/>
      <c r="I18" s="98">
        <v>0</v>
      </c>
      <c r="J18" s="262"/>
      <c r="K18" s="98">
        <v>0</v>
      </c>
      <c r="M18" s="92"/>
      <c r="Q18" s="96"/>
    </row>
    <row r="19" spans="2:17" ht="26.25" customHeight="1" x14ac:dyDescent="0.2">
      <c r="B19" s="70" t="s">
        <v>33</v>
      </c>
      <c r="C19" s="309" t="s">
        <v>34</v>
      </c>
      <c r="D19" s="310"/>
      <c r="E19" s="310"/>
      <c r="F19" s="310"/>
      <c r="G19" s="310"/>
      <c r="H19" s="255"/>
      <c r="I19" s="98">
        <v>0</v>
      </c>
      <c r="J19" s="263">
        <v>0</v>
      </c>
      <c r="K19" s="98">
        <v>35058.019999999997</v>
      </c>
      <c r="L19" s="59">
        <v>0</v>
      </c>
      <c r="M19" s="92"/>
    </row>
    <row r="20" spans="2:17" ht="20.100000000000001" customHeight="1" x14ac:dyDescent="0.2">
      <c r="B20" s="70" t="s">
        <v>35</v>
      </c>
      <c r="C20" s="246" t="s">
        <v>36</v>
      </c>
      <c r="D20" s="86"/>
      <c r="E20" s="86"/>
      <c r="F20" s="86"/>
      <c r="G20" s="86"/>
      <c r="H20" s="255"/>
      <c r="I20" s="98">
        <v>0</v>
      </c>
      <c r="J20" s="263"/>
      <c r="K20" s="98">
        <v>0</v>
      </c>
      <c r="M20" s="92"/>
    </row>
    <row r="21" spans="2:17" ht="20.100000000000001" customHeight="1" x14ac:dyDescent="0.2">
      <c r="B21" s="70" t="s">
        <v>37</v>
      </c>
      <c r="C21" s="246" t="s">
        <v>38</v>
      </c>
      <c r="D21" s="86"/>
      <c r="E21" s="86"/>
      <c r="F21" s="86"/>
      <c r="G21" s="86"/>
      <c r="H21" s="255"/>
      <c r="I21" s="98">
        <v>0</v>
      </c>
      <c r="J21" s="263"/>
      <c r="K21" s="98">
        <v>0</v>
      </c>
      <c r="M21" s="92"/>
    </row>
    <row r="22" spans="2:17" ht="20.100000000000001" customHeight="1" x14ac:dyDescent="0.2">
      <c r="B22" s="70" t="s">
        <v>39</v>
      </c>
      <c r="C22" s="247" t="s">
        <v>40</v>
      </c>
      <c r="D22" s="241"/>
      <c r="E22" s="241"/>
      <c r="F22" s="241"/>
      <c r="G22" s="241"/>
      <c r="H22" s="256"/>
      <c r="I22" s="228">
        <v>0</v>
      </c>
      <c r="J22" s="264"/>
      <c r="K22" s="228">
        <v>0</v>
      </c>
      <c r="M22" s="92"/>
    </row>
    <row r="23" spans="2:17" ht="20.100000000000001" customHeight="1" x14ac:dyDescent="0.2">
      <c r="B23" s="70" t="s">
        <v>41</v>
      </c>
      <c r="C23" s="247" t="s">
        <v>42</v>
      </c>
      <c r="D23" s="241"/>
      <c r="E23" s="241"/>
      <c r="F23" s="241"/>
      <c r="G23" s="241"/>
      <c r="H23" s="256"/>
      <c r="I23" s="228">
        <v>129102682.03</v>
      </c>
      <c r="J23" s="264">
        <v>0</v>
      </c>
      <c r="K23" s="228">
        <v>62230504.369999997</v>
      </c>
      <c r="L23" s="59">
        <v>0</v>
      </c>
      <c r="M23" s="92"/>
    </row>
    <row r="24" spans="2:17" s="91" customFormat="1" ht="21.75" customHeight="1" x14ac:dyDescent="0.2">
      <c r="B24" s="99" t="s">
        <v>43</v>
      </c>
      <c r="C24" s="311" t="s">
        <v>44</v>
      </c>
      <c r="D24" s="312"/>
      <c r="E24" s="312"/>
      <c r="F24" s="312"/>
      <c r="G24" s="312"/>
      <c r="H24" s="257"/>
      <c r="I24" s="229">
        <f>I25+I26+I27+I28+I29+I30+I31+I34+I35</f>
        <v>141856403.76999998</v>
      </c>
      <c r="J24" s="265">
        <f>SUM(J25:J34)</f>
        <v>141856403.76999998</v>
      </c>
      <c r="K24" s="229">
        <f>K25+K26+K27+K28+K29+K30+K31+K34+K35</f>
        <v>186998016.77000001</v>
      </c>
      <c r="M24" s="92"/>
      <c r="Q24" s="92"/>
    </row>
    <row r="25" spans="2:17" ht="20.100000000000001" customHeight="1" x14ac:dyDescent="0.2">
      <c r="B25" s="70" t="s">
        <v>32</v>
      </c>
      <c r="C25" s="247" t="s">
        <v>45</v>
      </c>
      <c r="D25" s="241"/>
      <c r="E25" s="241"/>
      <c r="F25" s="241"/>
      <c r="G25" s="241"/>
      <c r="H25" s="256"/>
      <c r="I25" s="228">
        <v>5099859.4800000004</v>
      </c>
      <c r="J25" s="266">
        <v>5099859.4800000004</v>
      </c>
      <c r="K25" s="228">
        <v>5596066.0099999998</v>
      </c>
      <c r="L25" s="59">
        <v>0</v>
      </c>
      <c r="M25" s="92"/>
    </row>
    <row r="26" spans="2:17" ht="20.100000000000001" customHeight="1" x14ac:dyDescent="0.2">
      <c r="B26" s="70" t="s">
        <v>33</v>
      </c>
      <c r="C26" s="247" t="s">
        <v>46</v>
      </c>
      <c r="D26" s="241"/>
      <c r="E26" s="241"/>
      <c r="F26" s="241"/>
      <c r="G26" s="241"/>
      <c r="H26" s="256"/>
      <c r="I26" s="228">
        <v>1786974.38</v>
      </c>
      <c r="J26" s="267">
        <v>1786974.38</v>
      </c>
      <c r="K26" s="228">
        <v>2350539.44</v>
      </c>
      <c r="L26" s="59">
        <v>0</v>
      </c>
      <c r="M26" s="92"/>
    </row>
    <row r="27" spans="2:17" ht="20.100000000000001" customHeight="1" x14ac:dyDescent="0.2">
      <c r="B27" s="70" t="s">
        <v>35</v>
      </c>
      <c r="C27" s="247" t="s">
        <v>47</v>
      </c>
      <c r="D27" s="241"/>
      <c r="E27" s="241"/>
      <c r="F27" s="241"/>
      <c r="G27" s="241"/>
      <c r="H27" s="256"/>
      <c r="I27" s="228">
        <v>16823641.969999999</v>
      </c>
      <c r="J27" s="266">
        <v>16823641.969999999</v>
      </c>
      <c r="K27" s="228">
        <v>18955121.870000001</v>
      </c>
      <c r="L27" s="59">
        <v>0</v>
      </c>
      <c r="M27" s="92"/>
    </row>
    <row r="28" spans="2:17" ht="20.100000000000001" customHeight="1" x14ac:dyDescent="0.2">
      <c r="B28" s="70" t="s">
        <v>37</v>
      </c>
      <c r="C28" s="247" t="s">
        <v>48</v>
      </c>
      <c r="D28" s="241"/>
      <c r="E28" s="241"/>
      <c r="F28" s="241"/>
      <c r="G28" s="241"/>
      <c r="H28" s="256"/>
      <c r="I28" s="228">
        <v>1157323.69</v>
      </c>
      <c r="J28" s="266">
        <v>1157323.69</v>
      </c>
      <c r="K28" s="228">
        <v>1212511.8999999999</v>
      </c>
      <c r="M28" s="92"/>
    </row>
    <row r="29" spans="2:17" s="95" customFormat="1" ht="20.100000000000001" customHeight="1" x14ac:dyDescent="0.2">
      <c r="B29" s="93" t="s">
        <v>39</v>
      </c>
      <c r="C29" s="248" t="s">
        <v>49</v>
      </c>
      <c r="D29" s="242"/>
      <c r="E29" s="242"/>
      <c r="F29" s="242"/>
      <c r="G29" s="242"/>
      <c r="H29" s="258"/>
      <c r="I29" s="231">
        <v>29392302.710000001</v>
      </c>
      <c r="J29" s="266">
        <v>29392302.710000001</v>
      </c>
      <c r="K29" s="231">
        <v>30497800.809999999</v>
      </c>
      <c r="M29" s="92"/>
      <c r="Q29" s="96"/>
    </row>
    <row r="30" spans="2:17" s="95" customFormat="1" ht="20.100000000000001" customHeight="1" x14ac:dyDescent="0.2">
      <c r="B30" s="93" t="s">
        <v>41</v>
      </c>
      <c r="C30" s="248" t="s">
        <v>50</v>
      </c>
      <c r="D30" s="242"/>
      <c r="E30" s="242"/>
      <c r="F30" s="242"/>
      <c r="G30" s="242"/>
      <c r="H30" s="258"/>
      <c r="I30" s="231">
        <v>6383187.4000000004</v>
      </c>
      <c r="J30" s="266">
        <v>6383187.4000000004</v>
      </c>
      <c r="K30" s="231">
        <v>6764765.8499999996</v>
      </c>
      <c r="M30" s="92"/>
      <c r="Q30" s="96"/>
    </row>
    <row r="31" spans="2:17" s="95" customFormat="1" ht="20.100000000000001" customHeight="1" x14ac:dyDescent="0.2">
      <c r="B31" s="93" t="s">
        <v>51</v>
      </c>
      <c r="C31" s="248" t="s">
        <v>52</v>
      </c>
      <c r="D31" s="242"/>
      <c r="E31" s="242"/>
      <c r="F31" s="242"/>
      <c r="G31" s="242"/>
      <c r="H31" s="258"/>
      <c r="I31" s="231">
        <v>100340.4</v>
      </c>
      <c r="J31" s="266">
        <v>100340.4</v>
      </c>
      <c r="K31" s="231">
        <v>80132.990000000005</v>
      </c>
      <c r="M31" s="92"/>
      <c r="Q31" s="96"/>
    </row>
    <row r="32" spans="2:17" s="95" customFormat="1" ht="20.100000000000001" hidden="1" customHeight="1" x14ac:dyDescent="0.2">
      <c r="B32" s="101"/>
      <c r="C32" s="248"/>
      <c r="D32" s="242"/>
      <c r="E32" s="242"/>
      <c r="F32" s="242"/>
      <c r="G32" s="242"/>
      <c r="H32" s="258"/>
      <c r="I32" s="231"/>
      <c r="J32" s="266"/>
      <c r="K32" s="231"/>
      <c r="M32" s="92"/>
      <c r="Q32" s="96"/>
    </row>
    <row r="33" spans="2:19" s="95" customFormat="1" ht="20.100000000000001" customHeight="1" x14ac:dyDescent="0.2">
      <c r="B33" s="102" t="s">
        <v>53</v>
      </c>
      <c r="C33" s="248" t="s">
        <v>54</v>
      </c>
      <c r="D33" s="242"/>
      <c r="E33" s="242"/>
      <c r="F33" s="242"/>
      <c r="G33" s="242"/>
      <c r="H33" s="258"/>
      <c r="I33" s="231">
        <v>0</v>
      </c>
      <c r="J33" s="266">
        <v>81112773.739999995</v>
      </c>
      <c r="K33" s="231">
        <v>0</v>
      </c>
      <c r="L33" s="95">
        <v>0</v>
      </c>
      <c r="M33" s="92"/>
      <c r="Q33" s="96"/>
    </row>
    <row r="34" spans="2:19" s="95" customFormat="1" ht="20.100000000000001" customHeight="1" x14ac:dyDescent="0.2">
      <c r="B34" s="93" t="s">
        <v>55</v>
      </c>
      <c r="C34" s="248" t="s">
        <v>56</v>
      </c>
      <c r="D34" s="242"/>
      <c r="E34" s="242"/>
      <c r="F34" s="242"/>
      <c r="G34" s="242"/>
      <c r="H34" s="258"/>
      <c r="I34" s="231">
        <v>81112773.739999995</v>
      </c>
      <c r="J34" s="268"/>
      <c r="K34" s="231">
        <v>121541077.90000001</v>
      </c>
      <c r="M34" s="92"/>
      <c r="Q34" s="96"/>
    </row>
    <row r="35" spans="2:19" s="95" customFormat="1" ht="20.100000000000001" customHeight="1" x14ac:dyDescent="0.2">
      <c r="B35" s="93" t="s">
        <v>57</v>
      </c>
      <c r="C35" s="245" t="s">
        <v>58</v>
      </c>
      <c r="D35" s="240"/>
      <c r="E35" s="240"/>
      <c r="F35" s="240"/>
      <c r="G35" s="240"/>
      <c r="H35" s="254"/>
      <c r="I35" s="94">
        <v>0</v>
      </c>
      <c r="J35" s="269">
        <f>J17-J24</f>
        <v>-141856403.76999998</v>
      </c>
      <c r="K35" s="94">
        <v>0</v>
      </c>
      <c r="M35" s="92"/>
      <c r="Q35" s="96"/>
    </row>
    <row r="36" spans="2:19" s="91" customFormat="1" ht="22.5" customHeight="1" x14ac:dyDescent="0.2">
      <c r="B36" s="50" t="s">
        <v>59</v>
      </c>
      <c r="C36" s="249" t="s">
        <v>197</v>
      </c>
      <c r="D36" s="239"/>
      <c r="E36" s="239"/>
      <c r="F36" s="239"/>
      <c r="G36" s="239"/>
      <c r="H36" s="259"/>
      <c r="I36" s="100">
        <v>5508873.5199999996</v>
      </c>
      <c r="J36" s="269">
        <f>SUM(J37:J39)</f>
        <v>58749674.479999997</v>
      </c>
      <c r="K36" s="100">
        <f>K16-K24</f>
        <v>-67428504.280000001</v>
      </c>
      <c r="M36" s="92"/>
      <c r="Q36" s="92"/>
    </row>
    <row r="37" spans="2:19" s="91" customFormat="1" ht="21.75" customHeight="1" x14ac:dyDescent="0.2">
      <c r="B37" s="50" t="s">
        <v>60</v>
      </c>
      <c r="C37" s="249" t="s">
        <v>61</v>
      </c>
      <c r="D37" s="239"/>
      <c r="E37" s="239"/>
      <c r="F37" s="239"/>
      <c r="G37" s="239"/>
      <c r="H37" s="259"/>
      <c r="I37" s="100">
        <f>SUM(I38:I40)</f>
        <v>123313289.75</v>
      </c>
      <c r="J37" s="270"/>
      <c r="K37" s="100">
        <f>SUM(K38:K40)</f>
        <v>72237059.950000003</v>
      </c>
      <c r="M37" s="92"/>
      <c r="Q37" s="92"/>
    </row>
    <row r="38" spans="2:19" s="95" customFormat="1" ht="20.100000000000001" customHeight="1" x14ac:dyDescent="0.2">
      <c r="B38" s="93" t="s">
        <v>32</v>
      </c>
      <c r="C38" s="245" t="s">
        <v>62</v>
      </c>
      <c r="D38" s="240"/>
      <c r="E38" s="240"/>
      <c r="F38" s="240"/>
      <c r="G38" s="240"/>
      <c r="H38" s="254"/>
      <c r="I38" s="94">
        <v>240262.27</v>
      </c>
      <c r="J38" s="270"/>
      <c r="K38" s="94">
        <v>1902304.04</v>
      </c>
      <c r="M38" s="92"/>
      <c r="Q38" s="96"/>
    </row>
    <row r="39" spans="2:19" s="95" customFormat="1" ht="16.5" customHeight="1" x14ac:dyDescent="0.2">
      <c r="B39" s="93" t="s">
        <v>33</v>
      </c>
      <c r="C39" s="245" t="s">
        <v>63</v>
      </c>
      <c r="D39" s="240"/>
      <c r="E39" s="240"/>
      <c r="F39" s="240"/>
      <c r="G39" s="240"/>
      <c r="H39" s="254"/>
      <c r="I39" s="94">
        <v>0</v>
      </c>
      <c r="J39" s="266">
        <v>58749674.479999997</v>
      </c>
      <c r="K39" s="94">
        <v>0</v>
      </c>
      <c r="M39" s="92"/>
      <c r="Q39" s="96"/>
    </row>
    <row r="40" spans="2:19" s="95" customFormat="1" ht="20.100000000000001" customHeight="1" x14ac:dyDescent="0.2">
      <c r="B40" s="93" t="s">
        <v>35</v>
      </c>
      <c r="C40" s="245" t="s">
        <v>95</v>
      </c>
      <c r="D40" s="240"/>
      <c r="E40" s="240"/>
      <c r="F40" s="240"/>
      <c r="G40" s="240"/>
      <c r="H40" s="254"/>
      <c r="I40" s="94">
        <v>123073027.48</v>
      </c>
      <c r="J40" s="269">
        <f>J42+J41</f>
        <v>53128553.509999998</v>
      </c>
      <c r="K40" s="94">
        <v>70334755.909999996</v>
      </c>
      <c r="M40" s="92"/>
      <c r="P40" s="95" t="s">
        <v>81</v>
      </c>
      <c r="S40" s="96">
        <v>6680241.8799999999</v>
      </c>
    </row>
    <row r="41" spans="2:19" s="91" customFormat="1" ht="24.75" customHeight="1" x14ac:dyDescent="0.2">
      <c r="B41" s="50" t="s">
        <v>64</v>
      </c>
      <c r="C41" s="249" t="s">
        <v>65</v>
      </c>
      <c r="D41" s="239"/>
      <c r="E41" s="239"/>
      <c r="F41" s="239"/>
      <c r="G41" s="239"/>
      <c r="H41" s="259"/>
      <c r="I41" s="100">
        <f>SUM(I42:I43)</f>
        <v>114601057.59999999</v>
      </c>
      <c r="J41" s="271"/>
      <c r="K41" s="100">
        <f>SUM(K42:K43)</f>
        <v>173780688.94999999</v>
      </c>
      <c r="M41" s="92"/>
      <c r="Q41" s="92"/>
    </row>
    <row r="42" spans="2:19" s="95" customFormat="1" ht="52.5" customHeight="1" x14ac:dyDescent="0.2">
      <c r="B42" s="93" t="s">
        <v>32</v>
      </c>
      <c r="C42" s="313" t="s">
        <v>66</v>
      </c>
      <c r="D42" s="310"/>
      <c r="E42" s="310"/>
      <c r="F42" s="310"/>
      <c r="G42" s="310"/>
      <c r="H42" s="254"/>
      <c r="I42" s="94">
        <v>0</v>
      </c>
      <c r="J42" s="272">
        <v>53128553.509999998</v>
      </c>
      <c r="K42" s="94">
        <v>0</v>
      </c>
      <c r="M42" s="92"/>
      <c r="Q42" s="96"/>
    </row>
    <row r="43" spans="2:19" s="95" customFormat="1" ht="21" customHeight="1" x14ac:dyDescent="0.2">
      <c r="B43" s="93" t="s">
        <v>33</v>
      </c>
      <c r="C43" s="245" t="s">
        <v>65</v>
      </c>
      <c r="D43" s="240"/>
      <c r="E43" s="240"/>
      <c r="F43" s="240"/>
      <c r="G43" s="240"/>
      <c r="H43" s="254"/>
      <c r="I43" s="94">
        <v>114601057.59999999</v>
      </c>
      <c r="J43" s="269">
        <f>J35+J36-J40</f>
        <v>-136235282.79999998</v>
      </c>
      <c r="K43" s="94">
        <v>173780688.94999999</v>
      </c>
      <c r="M43" s="92"/>
      <c r="Q43" s="96"/>
    </row>
    <row r="44" spans="2:19" s="91" customFormat="1" ht="23.25" customHeight="1" x14ac:dyDescent="0.2">
      <c r="B44" s="50" t="s">
        <v>67</v>
      </c>
      <c r="C44" s="249" t="s">
        <v>68</v>
      </c>
      <c r="D44" s="239"/>
      <c r="E44" s="239"/>
      <c r="F44" s="239"/>
      <c r="G44" s="239"/>
      <c r="H44" s="259"/>
      <c r="I44" s="100">
        <f>I36+I37-I41</f>
        <v>14221105.670000002</v>
      </c>
      <c r="J44" s="269">
        <f>SUM(J45:J47)</f>
        <v>0</v>
      </c>
      <c r="K44" s="100">
        <f>K36+K37-K41</f>
        <v>-168972133.27999997</v>
      </c>
      <c r="M44" s="92"/>
      <c r="Q44" s="92"/>
    </row>
    <row r="45" spans="2:19" s="91" customFormat="1" ht="21" customHeight="1" x14ac:dyDescent="0.2">
      <c r="B45" s="50" t="s">
        <v>69</v>
      </c>
      <c r="C45" s="249" t="s">
        <v>86</v>
      </c>
      <c r="D45" s="239"/>
      <c r="E45" s="239"/>
      <c r="F45" s="239"/>
      <c r="G45" s="239"/>
      <c r="H45" s="259"/>
      <c r="I45" s="100">
        <f>SUM(I46:I48)</f>
        <v>49288695.520000003</v>
      </c>
      <c r="J45" s="270"/>
      <c r="K45" s="100">
        <f>SUM(K46:K48)</f>
        <v>50742483.329999998</v>
      </c>
      <c r="M45" s="92"/>
      <c r="Q45" s="92"/>
    </row>
    <row r="46" spans="2:19" s="95" customFormat="1" ht="15.75" customHeight="1" x14ac:dyDescent="0.2">
      <c r="B46" s="93" t="s">
        <v>32</v>
      </c>
      <c r="C46" s="245" t="s">
        <v>70</v>
      </c>
      <c r="D46" s="240"/>
      <c r="E46" s="240"/>
      <c r="F46" s="240"/>
      <c r="G46" s="240"/>
      <c r="H46" s="254"/>
      <c r="I46" s="94">
        <v>0</v>
      </c>
      <c r="J46" s="270"/>
      <c r="K46" s="94">
        <v>0</v>
      </c>
      <c r="M46" s="92"/>
      <c r="Q46" s="96"/>
    </row>
    <row r="47" spans="2:19" s="95" customFormat="1" ht="16.5" customHeight="1" x14ac:dyDescent="0.2">
      <c r="B47" s="93" t="s">
        <v>33</v>
      </c>
      <c r="C47" s="245" t="s">
        <v>71</v>
      </c>
      <c r="D47" s="240"/>
      <c r="E47" s="240"/>
      <c r="F47" s="240"/>
      <c r="G47" s="240"/>
      <c r="H47" s="254"/>
      <c r="I47" s="94">
        <v>3931393.21</v>
      </c>
      <c r="J47" s="270"/>
      <c r="K47" s="94">
        <v>4375373.62</v>
      </c>
      <c r="M47" s="92"/>
      <c r="Q47" s="96"/>
    </row>
    <row r="48" spans="2:19" s="95" customFormat="1" ht="15.75" customHeight="1" x14ac:dyDescent="0.2">
      <c r="B48" s="93" t="s">
        <v>35</v>
      </c>
      <c r="C48" s="245" t="s">
        <v>72</v>
      </c>
      <c r="D48" s="240"/>
      <c r="E48" s="240"/>
      <c r="F48" s="240"/>
      <c r="G48" s="240"/>
      <c r="H48" s="254"/>
      <c r="I48" s="94">
        <v>45357302.310000002</v>
      </c>
      <c r="J48" s="269">
        <f>SUM(J49:J50)</f>
        <v>200705.71</v>
      </c>
      <c r="K48" s="94">
        <v>46367109.710000001</v>
      </c>
      <c r="M48" s="92"/>
      <c r="Q48" s="96"/>
    </row>
    <row r="49" spans="2:17" s="91" customFormat="1" ht="21.75" customHeight="1" x14ac:dyDescent="0.2">
      <c r="B49" s="50" t="s">
        <v>73</v>
      </c>
      <c r="C49" s="249" t="s">
        <v>74</v>
      </c>
      <c r="D49" s="239"/>
      <c r="E49" s="239"/>
      <c r="F49" s="239"/>
      <c r="G49" s="239"/>
      <c r="H49" s="259"/>
      <c r="I49" s="100">
        <f>SUM(I50:I51)</f>
        <v>46567815.420000002</v>
      </c>
      <c r="J49" s="266">
        <v>200705.71</v>
      </c>
      <c r="K49" s="100">
        <f>SUM(K50:K51)</f>
        <v>49989244.359999999</v>
      </c>
      <c r="M49" s="92"/>
      <c r="Q49" s="92"/>
    </row>
    <row r="50" spans="2:17" s="95" customFormat="1" ht="14.25" customHeight="1" x14ac:dyDescent="0.2">
      <c r="B50" s="93" t="s">
        <v>32</v>
      </c>
      <c r="C50" s="245" t="s">
        <v>71</v>
      </c>
      <c r="D50" s="240"/>
      <c r="E50" s="240"/>
      <c r="F50" s="240"/>
      <c r="G50" s="240"/>
      <c r="H50" s="254"/>
      <c r="I50" s="94">
        <v>200705.71</v>
      </c>
      <c r="J50" s="270"/>
      <c r="K50" s="94">
        <v>24319.5</v>
      </c>
      <c r="M50" s="92"/>
      <c r="Q50" s="96"/>
    </row>
    <row r="51" spans="2:17" s="95" customFormat="1" ht="14.25" customHeight="1" x14ac:dyDescent="0.2">
      <c r="B51" s="93" t="s">
        <v>33</v>
      </c>
      <c r="C51" s="245" t="s">
        <v>72</v>
      </c>
      <c r="D51" s="240"/>
      <c r="E51" s="240"/>
      <c r="F51" s="240"/>
      <c r="G51" s="240"/>
      <c r="H51" s="254"/>
      <c r="I51" s="94">
        <v>46367109.710000001</v>
      </c>
      <c r="J51" s="265">
        <f>J43+J44-J48</f>
        <v>-136435988.50999999</v>
      </c>
      <c r="K51" s="94">
        <v>49964924.859999999</v>
      </c>
      <c r="M51" s="92"/>
      <c r="Q51" s="96"/>
    </row>
    <row r="52" spans="2:17" s="91" customFormat="1" ht="25.5" customHeight="1" x14ac:dyDescent="0.2">
      <c r="B52" s="50" t="s">
        <v>32</v>
      </c>
      <c r="C52" s="249" t="s">
        <v>107</v>
      </c>
      <c r="D52" s="239"/>
      <c r="E52" s="239"/>
      <c r="F52" s="239"/>
      <c r="G52" s="239"/>
      <c r="H52" s="259"/>
      <c r="I52" s="100">
        <f>I44+I45-I49</f>
        <v>16941985.770000003</v>
      </c>
      <c r="J52" s="273"/>
      <c r="K52" s="100">
        <f>K44+K45-K49</f>
        <v>-168218894.30999997</v>
      </c>
      <c r="M52" s="92"/>
      <c r="Q52" s="92"/>
    </row>
    <row r="53" spans="2:17" s="91" customFormat="1" ht="21" customHeight="1" x14ac:dyDescent="0.2">
      <c r="B53" s="50" t="s">
        <v>75</v>
      </c>
      <c r="C53" s="249" t="s">
        <v>78</v>
      </c>
      <c r="D53" s="239"/>
      <c r="E53" s="239"/>
      <c r="F53" s="239"/>
      <c r="G53" s="239"/>
      <c r="H53" s="259"/>
      <c r="I53" s="100">
        <v>0</v>
      </c>
      <c r="J53" s="274"/>
      <c r="K53" s="100">
        <v>0</v>
      </c>
      <c r="M53" s="92"/>
      <c r="Q53" s="92"/>
    </row>
    <row r="54" spans="2:17" s="91" customFormat="1" ht="29.25" customHeight="1" thickBot="1" x14ac:dyDescent="0.25">
      <c r="B54" s="50" t="s">
        <v>76</v>
      </c>
      <c r="C54" s="314" t="s">
        <v>198</v>
      </c>
      <c r="D54" s="310"/>
      <c r="E54" s="310"/>
      <c r="F54" s="310"/>
      <c r="G54" s="310"/>
      <c r="H54" s="259"/>
      <c r="I54" s="100">
        <v>0</v>
      </c>
      <c r="J54" s="274" t="e">
        <f>#REF!-J52-J53</f>
        <v>#REF!</v>
      </c>
      <c r="K54" s="100">
        <v>0</v>
      </c>
      <c r="L54" s="91">
        <v>0</v>
      </c>
      <c r="M54" s="92"/>
      <c r="Q54" s="92"/>
    </row>
    <row r="55" spans="2:17" s="91" customFormat="1" ht="24" customHeight="1" thickBot="1" x14ac:dyDescent="0.25">
      <c r="B55" s="230" t="s">
        <v>77</v>
      </c>
      <c r="C55" s="250" t="s">
        <v>199</v>
      </c>
      <c r="D55" s="251"/>
      <c r="E55" s="251"/>
      <c r="F55" s="251"/>
      <c r="G55" s="251"/>
      <c r="H55" s="260"/>
      <c r="I55" s="252">
        <f>I52+I53-I54</f>
        <v>16941985.770000003</v>
      </c>
      <c r="J55" s="275">
        <v>0</v>
      </c>
      <c r="K55" s="252">
        <f>K52+K53-K54</f>
        <v>-168218894.30999997</v>
      </c>
      <c r="L55" s="91">
        <v>0</v>
      </c>
      <c r="M55" s="92"/>
      <c r="Q55" s="92"/>
    </row>
    <row r="56" spans="2:17" ht="14.25" x14ac:dyDescent="0.2">
      <c r="B56" s="103"/>
      <c r="C56" s="91"/>
      <c r="D56" s="91"/>
      <c r="E56" s="92"/>
    </row>
    <row r="57" spans="2:17" x14ac:dyDescent="0.2"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2:17" x14ac:dyDescent="0.2"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2:17" x14ac:dyDescent="0.2">
      <c r="B59" s="65"/>
      <c r="C59" s="315" t="s">
        <v>80</v>
      </c>
      <c r="D59" s="306"/>
      <c r="E59" s="65"/>
      <c r="F59" s="65"/>
      <c r="G59" s="65"/>
      <c r="H59" s="65"/>
      <c r="I59" s="65"/>
      <c r="J59" s="65"/>
      <c r="K59" s="104" t="s">
        <v>79</v>
      </c>
    </row>
    <row r="60" spans="2:17" x14ac:dyDescent="0.2"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2:17" x14ac:dyDescent="0.2">
      <c r="B61" s="65"/>
      <c r="C61" s="65"/>
      <c r="D61" s="65"/>
      <c r="E61" s="65"/>
      <c r="F61" s="235" t="s">
        <v>196</v>
      </c>
      <c r="G61" s="65"/>
      <c r="H61" s="65"/>
      <c r="I61" s="65"/>
      <c r="J61" s="65"/>
      <c r="K61" s="65"/>
    </row>
    <row r="62" spans="2:17" x14ac:dyDescent="0.2">
      <c r="B62" s="65"/>
      <c r="C62" s="315" t="s">
        <v>109</v>
      </c>
      <c r="D62" s="315"/>
      <c r="E62" s="65"/>
      <c r="J62" s="65"/>
      <c r="K62" s="65" t="s">
        <v>108</v>
      </c>
    </row>
    <row r="63" spans="2:17" x14ac:dyDescent="0.2">
      <c r="B63" s="65"/>
      <c r="F63" s="316"/>
      <c r="G63" s="317"/>
      <c r="H63" s="317"/>
      <c r="I63" s="317"/>
      <c r="J63" s="65"/>
      <c r="L63" s="105"/>
      <c r="M63" s="105"/>
    </row>
    <row r="64" spans="2:17" x14ac:dyDescent="0.2">
      <c r="C64" s="106"/>
      <c r="D64" s="106"/>
      <c r="E64" s="315"/>
      <c r="F64" s="318"/>
      <c r="G64" s="318"/>
      <c r="H64" s="318"/>
      <c r="I64" s="318"/>
      <c r="M64" s="65"/>
    </row>
    <row r="65" spans="2:13" x14ac:dyDescent="0.2">
      <c r="C65" s="315"/>
      <c r="D65" s="315"/>
      <c r="E65" s="315"/>
      <c r="G65" s="65"/>
      <c r="H65" s="65"/>
    </row>
    <row r="66" spans="2:13" x14ac:dyDescent="0.2">
      <c r="B66" s="305"/>
      <c r="C66" s="305"/>
      <c r="D66" s="305"/>
      <c r="E66" s="306"/>
      <c r="F66" s="306"/>
      <c r="G66" s="306"/>
      <c r="H66" s="306"/>
      <c r="I66" s="306"/>
    </row>
    <row r="68" spans="2:13" x14ac:dyDescent="0.2">
      <c r="B68" s="65"/>
      <c r="C68" s="65"/>
      <c r="M68" s="107"/>
    </row>
    <row r="69" spans="2:13" x14ac:dyDescent="0.2">
      <c r="B69" s="65"/>
      <c r="C69" s="65"/>
    </row>
    <row r="70" spans="2:13" x14ac:dyDescent="0.2">
      <c r="B70" s="65"/>
      <c r="C70" s="65"/>
    </row>
  </sheetData>
  <mergeCells count="20">
    <mergeCell ref="B66:D66"/>
    <mergeCell ref="E66:F66"/>
    <mergeCell ref="G66:I66"/>
    <mergeCell ref="E9:I9"/>
    <mergeCell ref="C18:G18"/>
    <mergeCell ref="C19:G19"/>
    <mergeCell ref="C24:G24"/>
    <mergeCell ref="C42:G42"/>
    <mergeCell ref="C54:G54"/>
    <mergeCell ref="C59:D59"/>
    <mergeCell ref="C62:D62"/>
    <mergeCell ref="F63:I63"/>
    <mergeCell ref="E64:I64"/>
    <mergeCell ref="C65:E65"/>
    <mergeCell ref="E7:I7"/>
    <mergeCell ref="B2:D2"/>
    <mergeCell ref="E3:I3"/>
    <mergeCell ref="E4:I4"/>
    <mergeCell ref="E5:I5"/>
    <mergeCell ref="E6:I6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tabSelected="1" topLeftCell="A41" workbookViewId="0">
      <selection activeCell="K22" sqref="K22"/>
    </sheetView>
  </sheetViews>
  <sheetFormatPr defaultRowHeight="12.75" x14ac:dyDescent="0.2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7.5703125" customWidth="1"/>
    <col min="12" max="12" width="0" hidden="1" customWidth="1"/>
    <col min="13" max="13" width="20" customWidth="1"/>
    <col min="17" max="17" width="11.7109375" style="51" bestFit="1" customWidth="1"/>
  </cols>
  <sheetData>
    <row r="1" spans="2:17" ht="13.5" thickBot="1" x14ac:dyDescent="0.25">
      <c r="K1" s="2"/>
    </row>
    <row r="2" spans="2:17" x14ac:dyDescent="0.2">
      <c r="B2" s="322" t="s">
        <v>0</v>
      </c>
      <c r="C2" s="323"/>
      <c r="D2" s="324"/>
      <c r="E2" s="29"/>
      <c r="F2" s="29"/>
      <c r="G2" s="29"/>
      <c r="H2" s="29"/>
      <c r="I2" s="34"/>
      <c r="J2" s="29"/>
      <c r="K2" s="39" t="s">
        <v>1</v>
      </c>
    </row>
    <row r="3" spans="2:17" x14ac:dyDescent="0.2">
      <c r="B3" s="36" t="s">
        <v>209</v>
      </c>
      <c r="C3" s="16"/>
      <c r="D3" s="23"/>
      <c r="E3" s="16"/>
      <c r="F3" s="16"/>
      <c r="G3" s="16"/>
      <c r="H3" s="16"/>
      <c r="I3" s="30"/>
      <c r="J3" s="16"/>
      <c r="K3" s="40"/>
    </row>
    <row r="4" spans="2:17" x14ac:dyDescent="0.2">
      <c r="B4" s="238" t="s">
        <v>210</v>
      </c>
      <c r="C4" s="16"/>
      <c r="D4" s="23"/>
      <c r="E4" s="16"/>
      <c r="F4" s="16"/>
      <c r="G4" s="16"/>
      <c r="H4" s="16"/>
      <c r="I4" s="30"/>
      <c r="J4" s="16"/>
      <c r="K4" s="41" t="s">
        <v>2</v>
      </c>
    </row>
    <row r="5" spans="2:17" x14ac:dyDescent="0.2">
      <c r="B5" s="238" t="s">
        <v>206</v>
      </c>
      <c r="C5" s="16"/>
      <c r="D5" s="23"/>
      <c r="E5" s="325" t="s">
        <v>103</v>
      </c>
      <c r="F5" s="326"/>
      <c r="G5" s="326"/>
      <c r="H5" s="326"/>
      <c r="I5" s="327"/>
      <c r="J5" s="16"/>
      <c r="K5" s="41" t="s">
        <v>3</v>
      </c>
    </row>
    <row r="6" spans="2:17" x14ac:dyDescent="0.2">
      <c r="B6" s="15"/>
      <c r="C6" s="6"/>
      <c r="D6" s="22"/>
      <c r="E6" s="325" t="s">
        <v>102</v>
      </c>
      <c r="F6" s="318"/>
      <c r="G6" s="318"/>
      <c r="H6" s="318"/>
      <c r="I6" s="328"/>
      <c r="J6" s="16"/>
      <c r="K6" s="41" t="s">
        <v>4</v>
      </c>
    </row>
    <row r="7" spans="2:17" x14ac:dyDescent="0.2">
      <c r="B7" s="31" t="s">
        <v>5</v>
      </c>
      <c r="C7" s="32"/>
      <c r="D7" s="38"/>
      <c r="E7" s="16"/>
      <c r="F7" s="16"/>
      <c r="G7" s="16"/>
      <c r="H7" s="16"/>
      <c r="I7" s="30"/>
      <c r="J7" s="16"/>
      <c r="K7" s="41" t="s">
        <v>6</v>
      </c>
    </row>
    <row r="8" spans="2:17" x14ac:dyDescent="0.2">
      <c r="B8" s="18"/>
      <c r="C8" s="16"/>
      <c r="D8" s="23"/>
      <c r="E8" s="329" t="s">
        <v>211</v>
      </c>
      <c r="F8" s="326"/>
      <c r="G8" s="326"/>
      <c r="H8" s="326"/>
      <c r="I8" s="327"/>
      <c r="J8" s="16"/>
      <c r="K8" s="41" t="s">
        <v>7</v>
      </c>
    </row>
    <row r="9" spans="2:17" x14ac:dyDescent="0.2">
      <c r="B9" s="37" t="s">
        <v>208</v>
      </c>
      <c r="C9" s="16"/>
      <c r="D9" s="23"/>
      <c r="E9" s="16"/>
      <c r="F9" s="16"/>
      <c r="G9" s="16"/>
      <c r="H9" s="16"/>
      <c r="I9" s="30"/>
      <c r="J9" s="16"/>
      <c r="K9" s="40"/>
    </row>
    <row r="10" spans="2:17" ht="13.5" thickBot="1" x14ac:dyDescent="0.25">
      <c r="B10" s="25"/>
      <c r="C10" s="26"/>
      <c r="D10" s="27"/>
      <c r="E10" s="26"/>
      <c r="F10" s="26"/>
      <c r="G10" s="26"/>
      <c r="H10" s="26"/>
      <c r="I10" s="33"/>
      <c r="J10" s="26"/>
      <c r="K10" s="49" t="s">
        <v>11</v>
      </c>
    </row>
    <row r="11" spans="2:17" ht="13.5" hidden="1" thickBot="1" x14ac:dyDescent="0.25">
      <c r="B11" s="25"/>
      <c r="C11" s="26"/>
      <c r="D11" s="33"/>
      <c r="E11" s="35"/>
      <c r="F11" s="26"/>
      <c r="G11" s="26"/>
      <c r="H11" s="26"/>
      <c r="I11" s="33"/>
      <c r="J11" s="26"/>
      <c r="K11" s="42"/>
    </row>
    <row r="12" spans="2:17" ht="26.25" thickBot="1" x14ac:dyDescent="0.25">
      <c r="B12" s="25"/>
      <c r="C12" s="26"/>
      <c r="D12" s="26"/>
      <c r="E12" s="26"/>
      <c r="F12" s="26"/>
      <c r="G12" s="27"/>
      <c r="I12" s="28" t="s">
        <v>10</v>
      </c>
      <c r="J12" s="3"/>
      <c r="K12" s="28" t="s">
        <v>9</v>
      </c>
    </row>
    <row r="13" spans="2:17" ht="13.5" hidden="1" thickBot="1" x14ac:dyDescent="0.25">
      <c r="I13" s="10"/>
      <c r="J13" s="1"/>
      <c r="K13" s="10"/>
    </row>
    <row r="14" spans="2:17" ht="13.5" hidden="1" thickBot="1" x14ac:dyDescent="0.25">
      <c r="I14" s="11"/>
      <c r="J14" s="12"/>
      <c r="K14" s="11"/>
    </row>
    <row r="15" spans="2:17" s="2" customFormat="1" ht="20.100000000000001" customHeight="1" x14ac:dyDescent="0.2">
      <c r="B15" s="43" t="s">
        <v>8</v>
      </c>
      <c r="C15" s="44"/>
      <c r="D15" s="44"/>
      <c r="E15" s="44"/>
      <c r="F15" s="44"/>
      <c r="G15" s="45"/>
      <c r="H15" s="13"/>
      <c r="I15" s="47">
        <v>10983238834.459999</v>
      </c>
      <c r="J15" s="278">
        <v>11151814583.68</v>
      </c>
      <c r="K15" s="47">
        <v>267987649.86000001</v>
      </c>
      <c r="M15" s="52"/>
      <c r="Q15" s="52"/>
    </row>
    <row r="16" spans="2:17" s="2" customFormat="1" ht="20.100000000000001" customHeight="1" x14ac:dyDescent="0.2">
      <c r="B16" s="14" t="s">
        <v>96</v>
      </c>
      <c r="C16" s="7"/>
      <c r="D16" s="7"/>
      <c r="E16" s="7"/>
      <c r="F16" s="7"/>
      <c r="G16" s="21"/>
      <c r="H16" s="9"/>
      <c r="I16" s="48">
        <f>SUM(I17:I26)</f>
        <v>295876079.00999999</v>
      </c>
      <c r="J16" s="279">
        <f>SUM(J17:J26)</f>
        <v>268172770.27000004</v>
      </c>
      <c r="K16" s="48">
        <f>SUM(K17:K26)</f>
        <v>340669369.76999998</v>
      </c>
      <c r="M16" s="52"/>
      <c r="Q16" s="52"/>
    </row>
    <row r="17" spans="2:17" ht="20.100000000000001" customHeight="1" x14ac:dyDescent="0.2">
      <c r="B17" s="15" t="s">
        <v>12</v>
      </c>
      <c r="C17" s="6"/>
      <c r="D17" s="6"/>
      <c r="E17" s="6"/>
      <c r="F17" s="6"/>
      <c r="G17" s="22"/>
      <c r="H17" s="16"/>
      <c r="I17" s="17">
        <v>27703308.739999998</v>
      </c>
      <c r="J17" s="280"/>
      <c r="K17" s="17">
        <v>16941985.77</v>
      </c>
      <c r="L17">
        <v>0</v>
      </c>
      <c r="M17" s="52"/>
    </row>
    <row r="18" spans="2:17" ht="20.100000000000001" customHeight="1" x14ac:dyDescent="0.2">
      <c r="B18" s="15" t="s">
        <v>13</v>
      </c>
      <c r="C18" s="6"/>
      <c r="D18" s="6"/>
      <c r="E18" s="6"/>
      <c r="F18" s="6"/>
      <c r="G18" s="22"/>
      <c r="H18" s="16"/>
      <c r="I18" s="17">
        <v>238930678.65000001</v>
      </c>
      <c r="J18" s="280">
        <v>238930678.65000001</v>
      </c>
      <c r="K18" s="17">
        <v>259159309.55000001</v>
      </c>
      <c r="M18" s="52"/>
    </row>
    <row r="19" spans="2:17" ht="16.5" customHeight="1" x14ac:dyDescent="0.2">
      <c r="B19" s="319" t="s">
        <v>87</v>
      </c>
      <c r="C19" s="320"/>
      <c r="D19" s="320"/>
      <c r="E19" s="320"/>
      <c r="F19" s="320"/>
      <c r="G19" s="321"/>
      <c r="H19" s="16"/>
      <c r="I19" s="17">
        <v>0</v>
      </c>
      <c r="J19" s="280">
        <v>0</v>
      </c>
      <c r="K19" s="17">
        <v>0</v>
      </c>
      <c r="M19" s="52"/>
    </row>
    <row r="20" spans="2:17" ht="20.100000000000001" customHeight="1" x14ac:dyDescent="0.2">
      <c r="B20" s="15" t="s">
        <v>14</v>
      </c>
      <c r="C20" s="6"/>
      <c r="D20" s="6"/>
      <c r="E20" s="6"/>
      <c r="F20" s="6"/>
      <c r="G20" s="22"/>
      <c r="H20" s="16"/>
      <c r="I20" s="17">
        <v>29201354.079999998</v>
      </c>
      <c r="J20" s="280">
        <v>29201354.079999998</v>
      </c>
      <c r="K20" s="17">
        <v>8680329.2100000009</v>
      </c>
      <c r="M20" s="52"/>
    </row>
    <row r="21" spans="2:17" ht="20.100000000000001" customHeight="1" x14ac:dyDescent="0.2">
      <c r="B21" s="15" t="s">
        <v>88</v>
      </c>
      <c r="C21" s="6"/>
      <c r="D21" s="6"/>
      <c r="E21" s="6"/>
      <c r="F21" s="6"/>
      <c r="G21" s="22"/>
      <c r="H21" s="16"/>
      <c r="I21" s="17">
        <v>0</v>
      </c>
      <c r="J21" s="280"/>
      <c r="K21" s="17">
        <v>0</v>
      </c>
      <c r="L21">
        <v>0</v>
      </c>
      <c r="M21" s="52"/>
    </row>
    <row r="22" spans="2:17" ht="29.25" customHeight="1" x14ac:dyDescent="0.2">
      <c r="B22" s="319" t="s">
        <v>89</v>
      </c>
      <c r="C22" s="320"/>
      <c r="D22" s="320"/>
      <c r="E22" s="320"/>
      <c r="F22" s="320"/>
      <c r="G22" s="321"/>
      <c r="H22" s="16"/>
      <c r="I22" s="17">
        <v>1324.02</v>
      </c>
      <c r="J22" s="280">
        <v>1324.02</v>
      </c>
      <c r="K22" s="17">
        <v>15872006.720000001</v>
      </c>
      <c r="M22" s="52"/>
    </row>
    <row r="23" spans="2:17" ht="20.100000000000001" customHeight="1" x14ac:dyDescent="0.2">
      <c r="B23" s="15" t="s">
        <v>90</v>
      </c>
      <c r="C23" s="6"/>
      <c r="D23" s="6"/>
      <c r="E23" s="6"/>
      <c r="F23" s="6"/>
      <c r="G23" s="22"/>
      <c r="H23" s="16"/>
      <c r="I23" s="17">
        <v>0</v>
      </c>
      <c r="J23" s="280">
        <v>0</v>
      </c>
      <c r="K23" s="17">
        <v>0</v>
      </c>
      <c r="L23">
        <v>0</v>
      </c>
      <c r="M23" s="52"/>
    </row>
    <row r="24" spans="2:17" ht="20.100000000000001" customHeight="1" x14ac:dyDescent="0.2">
      <c r="B24" s="15" t="s">
        <v>82</v>
      </c>
      <c r="C24" s="6"/>
      <c r="D24" s="6"/>
      <c r="E24" s="6"/>
      <c r="F24" s="6"/>
      <c r="G24" s="22"/>
      <c r="H24" s="16"/>
      <c r="I24" s="17">
        <v>5902.96</v>
      </c>
      <c r="J24" s="280">
        <v>5902.96</v>
      </c>
      <c r="K24" s="17">
        <v>13769.14</v>
      </c>
      <c r="L24">
        <v>0</v>
      </c>
      <c r="M24" s="52"/>
    </row>
    <row r="25" spans="2:17" ht="20.100000000000001" customHeight="1" x14ac:dyDescent="0.2">
      <c r="B25" s="15" t="s">
        <v>15</v>
      </c>
      <c r="C25" s="6"/>
      <c r="D25" s="6"/>
      <c r="E25" s="6"/>
      <c r="F25" s="6"/>
      <c r="G25" s="22"/>
      <c r="H25" s="16"/>
      <c r="I25" s="17">
        <v>0</v>
      </c>
      <c r="J25" s="280">
        <v>0</v>
      </c>
      <c r="K25" s="17">
        <v>0</v>
      </c>
      <c r="L25">
        <v>0</v>
      </c>
      <c r="M25" s="52"/>
    </row>
    <row r="26" spans="2:17" ht="20.100000000000001" customHeight="1" x14ac:dyDescent="0.2">
      <c r="B26" s="15" t="s">
        <v>104</v>
      </c>
      <c r="C26" s="6"/>
      <c r="D26" s="6"/>
      <c r="E26" s="6"/>
      <c r="F26" s="6"/>
      <c r="G26" s="22"/>
      <c r="H26" s="16"/>
      <c r="I26" s="17">
        <v>33510.559999999998</v>
      </c>
      <c r="J26" s="280">
        <v>33510.559999999998</v>
      </c>
      <c r="K26" s="17">
        <v>40001969.380000003</v>
      </c>
      <c r="M26" s="52"/>
    </row>
    <row r="27" spans="2:17" s="2" customFormat="1" ht="20.100000000000001" customHeight="1" x14ac:dyDescent="0.2">
      <c r="B27" s="14" t="s">
        <v>91</v>
      </c>
      <c r="C27" s="7"/>
      <c r="D27" s="7"/>
      <c r="E27" s="7"/>
      <c r="F27" s="7"/>
      <c r="G27" s="21"/>
      <c r="H27" s="9"/>
      <c r="I27" s="48">
        <f>SUM(I28:I38)</f>
        <v>11011127263.609999</v>
      </c>
      <c r="J27" s="281">
        <f>SUM(J28:J36)</f>
        <v>10975779138.76</v>
      </c>
      <c r="K27" s="48">
        <f>SUM(K28:K38)</f>
        <v>234814348.41</v>
      </c>
      <c r="M27" s="52"/>
      <c r="Q27" s="52"/>
    </row>
    <row r="28" spans="2:17" ht="20.100000000000001" customHeight="1" x14ac:dyDescent="0.2">
      <c r="B28" s="15" t="s">
        <v>18</v>
      </c>
      <c r="C28" s="6"/>
      <c r="D28" s="6"/>
      <c r="E28" s="6"/>
      <c r="F28" s="6"/>
      <c r="G28" s="22"/>
      <c r="H28" s="16"/>
      <c r="I28" s="17">
        <v>0</v>
      </c>
      <c r="J28" s="282">
        <v>115800626.38</v>
      </c>
      <c r="K28" s="17">
        <v>0</v>
      </c>
      <c r="M28" s="52"/>
    </row>
    <row r="29" spans="2:17" ht="20.100000000000001" customHeight="1" x14ac:dyDescent="0.2">
      <c r="B29" s="15" t="s">
        <v>16</v>
      </c>
      <c r="C29" s="6"/>
      <c r="D29" s="6"/>
      <c r="E29" s="16"/>
      <c r="F29" s="16"/>
      <c r="G29" s="23"/>
      <c r="H29" s="16"/>
      <c r="I29" s="17">
        <v>151148751.22999999</v>
      </c>
      <c r="J29" s="280">
        <v>0</v>
      </c>
      <c r="K29" s="17">
        <v>142993615.74000001</v>
      </c>
      <c r="M29" s="52"/>
    </row>
    <row r="30" spans="2:17" ht="20.100000000000001" hidden="1" customHeight="1" x14ac:dyDescent="0.2">
      <c r="B30" s="18"/>
      <c r="C30" s="16"/>
      <c r="D30" s="16"/>
      <c r="E30" s="6"/>
      <c r="F30" s="6"/>
      <c r="G30" s="22"/>
      <c r="H30" s="16"/>
      <c r="I30" s="17">
        <v>0</v>
      </c>
      <c r="J30" s="280">
        <v>0</v>
      </c>
      <c r="K30" s="17">
        <v>0</v>
      </c>
      <c r="M30" s="52"/>
    </row>
    <row r="31" spans="2:17" ht="20.100000000000001" customHeight="1" x14ac:dyDescent="0.2">
      <c r="B31" s="19" t="s">
        <v>17</v>
      </c>
      <c r="C31" s="8"/>
      <c r="D31" s="8"/>
      <c r="E31" s="8"/>
      <c r="F31" s="8"/>
      <c r="G31" s="24"/>
      <c r="H31" s="16"/>
      <c r="I31" s="17">
        <v>0</v>
      </c>
      <c r="J31" s="280">
        <v>100580053.5</v>
      </c>
      <c r="K31" s="17">
        <v>0</v>
      </c>
      <c r="L31">
        <v>0</v>
      </c>
      <c r="M31" s="52"/>
    </row>
    <row r="32" spans="2:17" ht="20.100000000000001" customHeight="1" x14ac:dyDescent="0.2">
      <c r="B32" s="15" t="s">
        <v>19</v>
      </c>
      <c r="C32" s="6"/>
      <c r="D32" s="6"/>
      <c r="E32" s="6"/>
      <c r="F32" s="6"/>
      <c r="G32" s="22"/>
      <c r="H32" s="16"/>
      <c r="I32" s="17">
        <v>100580053.5</v>
      </c>
      <c r="J32" s="280"/>
      <c r="K32" s="17">
        <v>76426989.239999995</v>
      </c>
      <c r="M32" s="52"/>
    </row>
    <row r="33" spans="2:17" ht="20.100000000000001" customHeight="1" x14ac:dyDescent="0.2">
      <c r="B33" s="15" t="s">
        <v>92</v>
      </c>
      <c r="C33" s="6"/>
      <c r="D33" s="6"/>
      <c r="E33" s="6"/>
      <c r="F33" s="6"/>
      <c r="G33" s="22"/>
      <c r="H33" s="16"/>
      <c r="I33" s="17">
        <v>0</v>
      </c>
      <c r="J33" s="280">
        <v>13672806.65</v>
      </c>
      <c r="K33" s="17">
        <v>0</v>
      </c>
      <c r="L33">
        <v>0</v>
      </c>
      <c r="M33" s="52"/>
    </row>
    <row r="34" spans="2:17" ht="20.100000000000001" hidden="1" customHeight="1" x14ac:dyDescent="0.2">
      <c r="B34" s="15"/>
      <c r="C34" s="6"/>
      <c r="D34" s="6"/>
      <c r="E34" s="6"/>
      <c r="F34" s="6"/>
      <c r="G34" s="22"/>
      <c r="H34" s="16"/>
      <c r="I34" s="17">
        <v>0</v>
      </c>
      <c r="J34" s="280">
        <v>0</v>
      </c>
      <c r="K34" s="17">
        <v>0</v>
      </c>
      <c r="M34" s="52"/>
    </row>
    <row r="35" spans="2:17" ht="33" customHeight="1" x14ac:dyDescent="0.2">
      <c r="B35" s="319" t="s">
        <v>105</v>
      </c>
      <c r="C35" s="320"/>
      <c r="D35" s="320"/>
      <c r="E35" s="320"/>
      <c r="F35" s="320"/>
      <c r="G35" s="321"/>
      <c r="H35" s="16"/>
      <c r="I35" s="17">
        <v>13672806.65</v>
      </c>
      <c r="J35" s="280">
        <v>0</v>
      </c>
      <c r="K35" s="17">
        <v>12246648.289999999</v>
      </c>
      <c r="M35" s="52"/>
    </row>
    <row r="36" spans="2:17" ht="20.100000000000001" customHeight="1" x14ac:dyDescent="0.2">
      <c r="B36" s="15" t="s">
        <v>93</v>
      </c>
      <c r="C36" s="6"/>
      <c r="D36" s="6"/>
      <c r="E36" s="6"/>
      <c r="F36" s="6"/>
      <c r="G36" s="22"/>
      <c r="H36" s="16"/>
      <c r="I36" s="17">
        <v>0</v>
      </c>
      <c r="J36" s="280">
        <v>10745725652.23</v>
      </c>
      <c r="K36" s="17">
        <v>0</v>
      </c>
      <c r="L36">
        <v>0</v>
      </c>
      <c r="M36" s="52"/>
    </row>
    <row r="37" spans="2:17" ht="20.100000000000001" customHeight="1" x14ac:dyDescent="0.2">
      <c r="B37" s="15" t="s">
        <v>20</v>
      </c>
      <c r="C37" s="6"/>
      <c r="D37" s="6"/>
      <c r="E37" s="6"/>
      <c r="F37" s="6"/>
      <c r="G37" s="22"/>
      <c r="H37" s="16"/>
      <c r="I37" s="17">
        <v>0</v>
      </c>
      <c r="J37" s="283">
        <f>J15+J16-J27</f>
        <v>444208215.19000053</v>
      </c>
      <c r="K37" s="17">
        <v>0</v>
      </c>
      <c r="L37">
        <v>0</v>
      </c>
      <c r="M37" s="52"/>
    </row>
    <row r="38" spans="2:17" ht="20.100000000000001" customHeight="1" x14ac:dyDescent="0.2">
      <c r="B38" s="15" t="s">
        <v>106</v>
      </c>
      <c r="C38" s="6"/>
      <c r="D38" s="6"/>
      <c r="E38" s="6"/>
      <c r="F38" s="6"/>
      <c r="G38" s="22"/>
      <c r="H38" s="16"/>
      <c r="I38" s="17">
        <v>10745725652.23</v>
      </c>
      <c r="J38" s="283">
        <f>J39+J40</f>
        <v>-136435988.50999999</v>
      </c>
      <c r="K38" s="17">
        <v>3147095.14</v>
      </c>
      <c r="M38" s="52"/>
    </row>
    <row r="39" spans="2:17" s="2" customFormat="1" ht="20.100000000000001" customHeight="1" x14ac:dyDescent="0.2">
      <c r="B39" s="14" t="s">
        <v>21</v>
      </c>
      <c r="C39" s="7"/>
      <c r="D39" s="7"/>
      <c r="E39" s="7"/>
      <c r="F39" s="7"/>
      <c r="G39" s="21"/>
      <c r="H39" s="9"/>
      <c r="I39" s="48">
        <f>I15+I16-I27</f>
        <v>267987649.86000061</v>
      </c>
      <c r="J39" s="280">
        <v>0</v>
      </c>
      <c r="K39" s="48">
        <f>K15+K16-K27</f>
        <v>373842671.22000003</v>
      </c>
      <c r="M39" s="52"/>
      <c r="Q39" s="52"/>
    </row>
    <row r="40" spans="2:17" s="2" customFormat="1" ht="20.100000000000001" customHeight="1" x14ac:dyDescent="0.2">
      <c r="B40" s="14" t="s">
        <v>202</v>
      </c>
      <c r="C40" s="7"/>
      <c r="D40" s="7"/>
      <c r="E40" s="7"/>
      <c r="F40" s="7"/>
      <c r="G40" s="21"/>
      <c r="H40" s="9"/>
      <c r="I40" s="48">
        <f>I41</f>
        <v>16941985.77</v>
      </c>
      <c r="J40" s="284">
        <v>-136435988.50999999</v>
      </c>
      <c r="K40" s="48">
        <f>K41+K42</f>
        <v>-168218894.31</v>
      </c>
      <c r="M40" s="52"/>
      <c r="Q40" s="52"/>
    </row>
    <row r="41" spans="2:17" ht="20.100000000000001" customHeight="1" x14ac:dyDescent="0.2">
      <c r="B41" s="15" t="s">
        <v>83</v>
      </c>
      <c r="C41" s="6"/>
      <c r="D41" s="6"/>
      <c r="E41" s="6"/>
      <c r="F41" s="6"/>
      <c r="G41" s="22"/>
      <c r="H41" s="16"/>
      <c r="I41" s="276">
        <v>16941985.77</v>
      </c>
      <c r="J41" s="280">
        <v>0</v>
      </c>
      <c r="K41" s="276">
        <v>0</v>
      </c>
      <c r="L41">
        <v>0</v>
      </c>
      <c r="M41" s="52"/>
    </row>
    <row r="42" spans="2:17" ht="20.100000000000001" customHeight="1" x14ac:dyDescent="0.2">
      <c r="B42" s="15" t="s">
        <v>22</v>
      </c>
      <c r="C42" s="6"/>
      <c r="D42" s="6"/>
      <c r="E42" s="6"/>
      <c r="F42" s="6"/>
      <c r="G42" s="22"/>
      <c r="H42" s="16"/>
      <c r="I42" s="17">
        <v>0</v>
      </c>
      <c r="J42" s="281">
        <f>J37+J39-J40</f>
        <v>580644203.70000052</v>
      </c>
      <c r="K42" s="17">
        <v>-168218894.31</v>
      </c>
      <c r="M42" s="52"/>
    </row>
    <row r="43" spans="2:17" s="2" customFormat="1" ht="18.75" customHeight="1" thickBot="1" x14ac:dyDescent="0.25">
      <c r="B43" s="332" t="s">
        <v>200</v>
      </c>
      <c r="C43" s="333"/>
      <c r="D43" s="333"/>
      <c r="E43" s="333"/>
      <c r="F43" s="333"/>
      <c r="G43" s="334"/>
      <c r="H43" s="20"/>
      <c r="I43" s="276">
        <v>0</v>
      </c>
      <c r="J43" s="285"/>
      <c r="K43" s="276"/>
      <c r="M43" s="52"/>
      <c r="Q43" s="52"/>
    </row>
    <row r="44" spans="2:17" ht="20.100000000000001" hidden="1" customHeight="1" x14ac:dyDescent="0.2">
      <c r="I44" s="277"/>
      <c r="J44" s="268"/>
      <c r="K44" s="277"/>
      <c r="M44" s="52"/>
    </row>
    <row r="45" spans="2:17" ht="20.100000000000001" hidden="1" customHeight="1" x14ac:dyDescent="0.2">
      <c r="I45" s="287"/>
      <c r="J45" s="286"/>
      <c r="K45" s="287"/>
      <c r="M45" s="52"/>
    </row>
    <row r="46" spans="2:17" s="2" customFormat="1" ht="20.100000000000001" customHeight="1" thickBot="1" x14ac:dyDescent="0.25">
      <c r="B46" s="4" t="s">
        <v>201</v>
      </c>
      <c r="C46" s="5"/>
      <c r="D46" s="5"/>
      <c r="E46" s="5"/>
      <c r="F46" s="5"/>
      <c r="G46" s="5"/>
      <c r="H46" s="5"/>
      <c r="I46" s="289">
        <f>I39+I40-I43</f>
        <v>284929635.63000059</v>
      </c>
      <c r="J46" s="288">
        <v>0</v>
      </c>
      <c r="K46" s="289">
        <f>K39+K40-K43</f>
        <v>205623776.91000003</v>
      </c>
      <c r="L46" s="2">
        <v>0</v>
      </c>
      <c r="M46" s="52"/>
      <c r="Q46" s="52"/>
    </row>
    <row r="47" spans="2:17" s="2" customFormat="1" ht="7.5" customHeight="1" x14ac:dyDescent="0.2">
      <c r="B47" s="9"/>
      <c r="C47" s="9"/>
      <c r="D47" s="9"/>
      <c r="E47" s="9"/>
      <c r="F47" s="9"/>
      <c r="G47" s="9"/>
      <c r="H47" s="9"/>
      <c r="I47" s="55"/>
      <c r="J47" s="9"/>
      <c r="K47" s="54"/>
      <c r="Q47" s="52"/>
    </row>
    <row r="48" spans="2:17" ht="14.25" hidden="1" x14ac:dyDescent="0.2">
      <c r="B48" s="56"/>
      <c r="C48" s="2"/>
      <c r="D48" s="2"/>
      <c r="E48" s="52"/>
      <c r="F48" s="53"/>
    </row>
    <row r="49" spans="2:13" hidden="1" x14ac:dyDescent="0.2">
      <c r="B49" t="s">
        <v>23</v>
      </c>
    </row>
    <row r="50" spans="2:13" hidden="1" x14ac:dyDescent="0.2"/>
    <row r="51" spans="2:13" hidden="1" x14ac:dyDescent="0.2">
      <c r="B51" s="6" t="s">
        <v>94</v>
      </c>
      <c r="C51" s="6"/>
      <c r="D51" s="6"/>
      <c r="E51" s="6"/>
      <c r="F51" s="6"/>
      <c r="G51" s="6"/>
      <c r="H51" s="6"/>
      <c r="I51" s="6"/>
      <c r="J51" s="6"/>
      <c r="K51" s="6"/>
    </row>
    <row r="52" spans="2:13" hidden="1" x14ac:dyDescent="0.2">
      <c r="B52" s="6" t="s">
        <v>25</v>
      </c>
      <c r="C52" s="6"/>
      <c r="D52" s="6"/>
      <c r="E52" s="6"/>
      <c r="F52" s="6"/>
      <c r="G52" s="6"/>
      <c r="H52" s="6"/>
      <c r="I52" s="6"/>
      <c r="J52" s="6"/>
      <c r="K52" s="6"/>
    </row>
    <row r="53" spans="2:13" hidden="1" x14ac:dyDescent="0.2">
      <c r="B53" s="8" t="s">
        <v>26</v>
      </c>
      <c r="C53" s="8"/>
      <c r="D53" s="8"/>
      <c r="E53" s="8"/>
      <c r="F53" s="8"/>
      <c r="G53" s="8"/>
      <c r="H53" s="8"/>
      <c r="I53" s="8"/>
      <c r="J53" s="8"/>
      <c r="K53" s="8"/>
    </row>
    <row r="54" spans="2:13" hidden="1" x14ac:dyDescent="0.2">
      <c r="B54" s="8" t="s">
        <v>27</v>
      </c>
      <c r="C54" s="8"/>
      <c r="D54" s="8"/>
      <c r="E54" s="8"/>
      <c r="F54" s="8"/>
      <c r="G54" s="8"/>
      <c r="H54" s="8"/>
      <c r="I54" s="8"/>
      <c r="J54" s="8"/>
      <c r="K54" s="8"/>
    </row>
    <row r="55" spans="2:13" hidden="1" x14ac:dyDescent="0.2">
      <c r="B55" s="8" t="s">
        <v>28</v>
      </c>
      <c r="C55" s="8"/>
      <c r="D55" s="8"/>
      <c r="E55" s="8"/>
      <c r="F55" s="8"/>
      <c r="G55" s="8"/>
      <c r="H55" s="8"/>
      <c r="I55" s="8"/>
      <c r="J55" s="8"/>
      <c r="K55" s="8"/>
    </row>
    <row r="56" spans="2:13" hidden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2:13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13" ht="33.7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2:13" ht="14.25" x14ac:dyDescent="0.2">
      <c r="B59" s="56"/>
    </row>
    <row r="60" spans="2:13" x14ac:dyDescent="0.2">
      <c r="B60" s="16"/>
      <c r="C60" s="335" t="s">
        <v>98</v>
      </c>
      <c r="D60" s="335"/>
      <c r="E60" s="16"/>
      <c r="F60" s="16" t="s">
        <v>99</v>
      </c>
      <c r="G60" s="16"/>
      <c r="H60" s="16"/>
      <c r="I60" s="16"/>
      <c r="J60" s="16"/>
      <c r="K60" s="16" t="s">
        <v>100</v>
      </c>
    </row>
    <row r="61" spans="2:13" x14ac:dyDescent="0.2">
      <c r="B61" s="16"/>
      <c r="C61" s="331" t="s">
        <v>80</v>
      </c>
      <c r="D61" s="318"/>
      <c r="F61" s="235" t="s">
        <v>196</v>
      </c>
      <c r="G61" s="16"/>
      <c r="H61" s="16"/>
      <c r="J61" s="16"/>
      <c r="K61" s="58" t="s">
        <v>79</v>
      </c>
      <c r="L61" s="57"/>
      <c r="M61" s="57"/>
    </row>
    <row r="62" spans="2:13" x14ac:dyDescent="0.2">
      <c r="C62" s="331"/>
      <c r="D62" s="331"/>
      <c r="E62" s="331"/>
      <c r="G62" s="330"/>
      <c r="H62" s="330"/>
      <c r="I62" s="330"/>
    </row>
    <row r="63" spans="2:13" x14ac:dyDescent="0.2">
      <c r="B63" s="336"/>
      <c r="C63" s="336"/>
      <c r="D63" s="336"/>
      <c r="E63" s="318"/>
      <c r="F63" s="318"/>
      <c r="G63" s="318"/>
      <c r="H63" s="318"/>
      <c r="I63" s="318"/>
    </row>
    <row r="64" spans="2:13" x14ac:dyDescent="0.2">
      <c r="B64" s="331"/>
      <c r="C64" s="331"/>
      <c r="D64" s="331"/>
      <c r="E64" s="16"/>
      <c r="F64" s="16"/>
      <c r="G64" s="16"/>
      <c r="H64" s="16"/>
      <c r="I64" s="331"/>
      <c r="J64" s="331"/>
      <c r="K64" s="331"/>
    </row>
    <row r="65" spans="2:11" x14ac:dyDescent="0.2">
      <c r="B65" s="16"/>
      <c r="C65" s="16"/>
      <c r="D65" s="16"/>
      <c r="E65" s="330"/>
      <c r="F65" s="331"/>
      <c r="G65" s="16"/>
      <c r="H65" s="16"/>
      <c r="I65" s="16"/>
      <c r="J65" s="16"/>
      <c r="K65" s="16"/>
    </row>
    <row r="66" spans="2:11" x14ac:dyDescent="0.2">
      <c r="K66" s="46"/>
    </row>
  </sheetData>
  <mergeCells count="18">
    <mergeCell ref="E65:F65"/>
    <mergeCell ref="B35:G35"/>
    <mergeCell ref="B43:G43"/>
    <mergeCell ref="C60:D60"/>
    <mergeCell ref="C61:D61"/>
    <mergeCell ref="C62:E62"/>
    <mergeCell ref="G62:I62"/>
    <mergeCell ref="B63:D63"/>
    <mergeCell ref="E63:F63"/>
    <mergeCell ref="G63:I63"/>
    <mergeCell ref="B64:D64"/>
    <mergeCell ref="I64:K64"/>
    <mergeCell ref="B22:G22"/>
    <mergeCell ref="B2:D2"/>
    <mergeCell ref="E5:I5"/>
    <mergeCell ref="E6:I6"/>
    <mergeCell ref="E8:I8"/>
    <mergeCell ref="B19:G19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Bilans 2019</vt:lpstr>
      <vt:lpstr>Rachunek zysków i strat 2019</vt:lpstr>
      <vt:lpstr>Zest.zmian w fund.2019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 Monika</dc:creator>
  <cp:lastModifiedBy>ebutanowicz</cp:lastModifiedBy>
  <cp:lastPrinted>2019-04-16T13:55:03Z</cp:lastPrinted>
  <dcterms:created xsi:type="dcterms:W3CDTF">2011-04-15T12:59:28Z</dcterms:created>
  <dcterms:modified xsi:type="dcterms:W3CDTF">2020-07-07T13:24:16Z</dcterms:modified>
</cp:coreProperties>
</file>