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BILANSE\BILANS 2022\BILANS DO PUBLIKACJI 2022\"/>
    </mc:Choice>
  </mc:AlternateContent>
  <bookViews>
    <workbookView xWindow="0" yWindow="0" windowWidth="28800" windowHeight="12300" tabRatio="599" firstSheet="18" activeTab="23"/>
  </bookViews>
  <sheets>
    <sheet name="Załącznik 1" sheetId="1" r:id="rId1"/>
    <sheet name="BExRepositorySheet" sheetId="2" state="veryHidden" r:id="rId2"/>
    <sheet name="Załącznik 2" sheetId="3" r:id="rId3"/>
    <sheet name="Załącznik 3" sheetId="4" r:id="rId4"/>
    <sheet name="Załącznik 4" sheetId="5" r:id="rId5"/>
    <sheet name="Załącznik 5" sheetId="6" r:id="rId6"/>
    <sheet name="Załącznik 6" sheetId="7" r:id="rId7"/>
    <sheet name="Załącznik 7" sheetId="8" r:id="rId8"/>
    <sheet name="Załącznik 9" sheetId="10" r:id="rId9"/>
    <sheet name="Załacznik 10" sheetId="11" r:id="rId10"/>
    <sheet name="Załącznik 11" sheetId="12" r:id="rId11"/>
    <sheet name="Załacznik 12" sheetId="13" r:id="rId12"/>
    <sheet name="Załącznik 13" sheetId="14" r:id="rId13"/>
    <sheet name="Załącznik 13A" sheetId="15" r:id="rId14"/>
    <sheet name="Załącznik 13B" sheetId="68" r:id="rId15"/>
    <sheet name="Załącznik 14" sheetId="16" r:id="rId16"/>
    <sheet name="Załącznik 14A" sheetId="17" r:id="rId17"/>
    <sheet name="Załącznik 15" sheetId="18" r:id="rId18"/>
    <sheet name="Załącznik 16" sheetId="63" r:id="rId19"/>
    <sheet name="Załącznik 16A" sheetId="62" r:id="rId20"/>
    <sheet name="Załącznik 17" sheetId="65" r:id="rId21"/>
    <sheet name="Załącznik 18" sheetId="21" r:id="rId22"/>
    <sheet name="Załącznik 19" sheetId="22" r:id="rId23"/>
    <sheet name=" Załącznik 21 korekta" sheetId="67" r:id="rId24"/>
    <sheet name="II.1.6. korekta" sheetId="71" r:id="rId25"/>
    <sheet name="II.2.9.g.korekta" sheetId="72" r:id="rId26"/>
    <sheet name="Załącznik 22" sheetId="70" r:id="rId27"/>
    <sheet name="Załącznik 23 " sheetId="69" r:id="rId28"/>
  </sheets>
  <definedNames>
    <definedName name="_xlnm.Print_Area" localSheetId="22">'Załącznik 19'!$A$1:$E$25</definedName>
    <definedName name="_xlnm.Print_Area" localSheetId="26">'Załącznik 22'!$A$1:$E$54</definedName>
    <definedName name="_xlnm.Print_Area" localSheetId="27">'Załącznik 23 '!$A$1:$E$22</definedName>
    <definedName name="Z_17151551_8460_47BF_8C20_7FE2DB216614_.wvu.Cols" localSheetId="15" hidden="1">'Załącznik 14'!#REF!</definedName>
    <definedName name="Z_17151551_8460_47BF_8C20_7FE2DB216614_.wvu.Cols" localSheetId="8" hidden="1">'Załącznik 9'!#REF!</definedName>
    <definedName name="Z_17151551_8460_47BF_8C20_7FE2DB216614_.wvu.PrintArea" localSheetId="22" hidden="1">'Załącznik 19'!$A$1:$E$25</definedName>
    <definedName name="Z_DE9178B7_7BAA_4669_9575_43FAD4CFD495_.wvu.PrintArea" localSheetId="22" hidden="1">'Załącznik 19'!$A$1:$E$25</definedName>
  </definedNames>
  <calcPr calcId="162913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fileRecoveryPr repairLoad="1"/>
</workbook>
</file>

<file path=xl/calcChain.xml><?xml version="1.0" encoding="utf-8"?>
<calcChain xmlns="http://schemas.openxmlformats.org/spreadsheetml/2006/main">
  <c r="E194" i="67" l="1"/>
  <c r="D194" i="67"/>
  <c r="B194" i="67"/>
  <c r="H167" i="67"/>
  <c r="G167" i="67"/>
  <c r="F167" i="67"/>
  <c r="E167" i="67"/>
  <c r="D167" i="67"/>
  <c r="E687" i="67"/>
  <c r="D687" i="67"/>
  <c r="C687" i="67"/>
  <c r="B687" i="67"/>
  <c r="E11" i="72" l="1"/>
  <c r="D11" i="72"/>
  <c r="C11" i="72"/>
  <c r="B11" i="72"/>
  <c r="E61" i="71"/>
  <c r="D61" i="71"/>
  <c r="B61" i="71"/>
  <c r="H34" i="71"/>
  <c r="G34" i="71"/>
  <c r="F34" i="71"/>
  <c r="E34" i="71"/>
  <c r="D34" i="71"/>
  <c r="I203" i="67" l="1"/>
  <c r="I201" i="67" l="1"/>
  <c r="I202" i="67"/>
  <c r="B493" i="67" l="1"/>
  <c r="D135" i="67"/>
  <c r="D133" i="67" s="1"/>
  <c r="C135" i="67"/>
  <c r="C133" i="67" s="1"/>
  <c r="D134" i="67"/>
  <c r="C134" i="67"/>
  <c r="D131" i="67" l="1"/>
  <c r="D132" i="67"/>
  <c r="C132" i="67"/>
  <c r="C131" i="67"/>
  <c r="C437" i="67"/>
  <c r="D437" i="67"/>
  <c r="E437" i="67"/>
  <c r="F437" i="67"/>
  <c r="G437" i="67"/>
  <c r="H437" i="67"/>
  <c r="B437" i="67"/>
  <c r="C436" i="67"/>
  <c r="D436" i="67"/>
  <c r="E436" i="67"/>
  <c r="F436" i="67"/>
  <c r="G436" i="67"/>
  <c r="H436" i="67"/>
  <c r="B436" i="67"/>
  <c r="I435" i="67"/>
  <c r="I434" i="67"/>
  <c r="I433" i="67"/>
  <c r="D95" i="67"/>
  <c r="C95" i="67"/>
  <c r="B95" i="67"/>
  <c r="I428" i="67"/>
  <c r="I429" i="67"/>
  <c r="I430" i="67"/>
  <c r="I431" i="67"/>
  <c r="I425" i="67"/>
  <c r="I426" i="67"/>
  <c r="I424" i="67"/>
  <c r="I422" i="67"/>
  <c r="H427" i="67"/>
  <c r="G427" i="67"/>
  <c r="F427" i="67"/>
  <c r="H423" i="67"/>
  <c r="G423" i="67"/>
  <c r="F423" i="67"/>
  <c r="E427" i="67"/>
  <c r="E423" i="67"/>
  <c r="E92" i="67"/>
  <c r="E91" i="67"/>
  <c r="D12" i="68"/>
  <c r="E12" i="68"/>
  <c r="F12" i="68"/>
  <c r="G12" i="68"/>
  <c r="H12" i="68"/>
  <c r="I12" i="68"/>
  <c r="C12" i="68"/>
  <c r="F642" i="67"/>
  <c r="E642" i="67"/>
  <c r="F622" i="67"/>
  <c r="E622" i="67"/>
  <c r="D311" i="67"/>
  <c r="C311" i="67"/>
  <c r="E292" i="67"/>
  <c r="E295" i="67" s="1"/>
  <c r="D292" i="67"/>
  <c r="D295" i="67" s="1"/>
  <c r="C292" i="67"/>
  <c r="C295" i="67" s="1"/>
  <c r="B295" i="67"/>
  <c r="C284" i="67"/>
  <c r="C287" i="67" s="1"/>
  <c r="D284" i="67"/>
  <c r="D287" i="67" s="1"/>
  <c r="E284" i="67"/>
  <c r="E287" i="67" s="1"/>
  <c r="B284" i="67"/>
  <c r="B287" i="67" s="1"/>
  <c r="D250" i="67"/>
  <c r="C250" i="67"/>
  <c r="B53" i="70"/>
  <c r="C13" i="69"/>
  <c r="B13" i="69"/>
  <c r="I20" i="67"/>
  <c r="I27" i="67"/>
  <c r="I26" i="67"/>
  <c r="I24" i="67"/>
  <c r="I23" i="67"/>
  <c r="I22" i="67"/>
  <c r="I17" i="67"/>
  <c r="I16" i="67"/>
  <c r="I11" i="67"/>
  <c r="I10" i="67"/>
  <c r="J17" i="68"/>
  <c r="J16" i="68"/>
  <c r="J15" i="68"/>
  <c r="J13" i="68"/>
  <c r="J12" i="68" s="1"/>
  <c r="J10" i="68" s="1"/>
  <c r="J11" i="68"/>
  <c r="I10" i="68"/>
  <c r="H10" i="68"/>
  <c r="G10" i="68"/>
  <c r="F10" i="68"/>
  <c r="E10" i="68"/>
  <c r="D10" i="68"/>
  <c r="C10" i="68"/>
  <c r="F19" i="65"/>
  <c r="F116" i="67"/>
  <c r="G116" i="67"/>
  <c r="H116" i="67"/>
  <c r="I116" i="67"/>
  <c r="B496" i="67"/>
  <c r="C493" i="67"/>
  <c r="F659" i="67"/>
  <c r="E659" i="67"/>
  <c r="F656" i="67"/>
  <c r="E656" i="67"/>
  <c r="F639" i="67"/>
  <c r="E639" i="67"/>
  <c r="F626" i="67"/>
  <c r="E626" i="67"/>
  <c r="F602" i="67"/>
  <c r="E602" i="67"/>
  <c r="F597" i="67"/>
  <c r="E597" i="67"/>
  <c r="D591" i="67"/>
  <c r="C591" i="67"/>
  <c r="F545" i="67"/>
  <c r="E545" i="67"/>
  <c r="F532" i="67"/>
  <c r="E532" i="67"/>
  <c r="C447" i="67"/>
  <c r="C456" i="67" s="1"/>
  <c r="D456" i="67"/>
  <c r="D427" i="67"/>
  <c r="C427" i="67"/>
  <c r="B427" i="67"/>
  <c r="D423" i="67"/>
  <c r="C423" i="67"/>
  <c r="B423" i="67"/>
  <c r="E116" i="67"/>
  <c r="D116" i="67"/>
  <c r="C116" i="67"/>
  <c r="B116" i="67"/>
  <c r="D403" i="67"/>
  <c r="C403" i="67"/>
  <c r="C270" i="67"/>
  <c r="D270" i="67"/>
  <c r="C254" i="67"/>
  <c r="D254" i="67"/>
  <c r="C258" i="67"/>
  <c r="D258" i="67"/>
  <c r="C67" i="67"/>
  <c r="C65" i="67"/>
  <c r="C57" i="67"/>
  <c r="C54" i="67"/>
  <c r="C48" i="67"/>
  <c r="C45" i="67"/>
  <c r="D396" i="67"/>
  <c r="C353" i="67"/>
  <c r="D353" i="67"/>
  <c r="C364" i="67"/>
  <c r="D364" i="67"/>
  <c r="D344" i="67"/>
  <c r="C344" i="67"/>
  <c r="G243" i="67"/>
  <c r="G242" i="67"/>
  <c r="G241" i="67"/>
  <c r="G240" i="67"/>
  <c r="G239" i="67"/>
  <c r="G238" i="67"/>
  <c r="G237" i="67"/>
  <c r="G236" i="67"/>
  <c r="G235" i="67"/>
  <c r="G234" i="67"/>
  <c r="G233" i="67"/>
  <c r="G232" i="67"/>
  <c r="G231" i="67"/>
  <c r="G230" i="67"/>
  <c r="G229" i="67"/>
  <c r="G228" i="67"/>
  <c r="G227" i="67"/>
  <c r="G226" i="67"/>
  <c r="G225" i="67"/>
  <c r="G224" i="67"/>
  <c r="F223" i="67"/>
  <c r="F244" i="67" s="1"/>
  <c r="E223" i="67"/>
  <c r="E244" i="67" s="1"/>
  <c r="D223" i="67"/>
  <c r="D244" i="67" s="1"/>
  <c r="C223" i="67"/>
  <c r="C244" i="67" s="1"/>
  <c r="G222" i="67"/>
  <c r="G221" i="67"/>
  <c r="G220" i="67"/>
  <c r="G219" i="67"/>
  <c r="G218" i="67"/>
  <c r="G217" i="67"/>
  <c r="G216" i="67"/>
  <c r="G215" i="67"/>
  <c r="G214" i="67"/>
  <c r="H206" i="67"/>
  <c r="G206" i="67"/>
  <c r="F206" i="67"/>
  <c r="E206" i="67"/>
  <c r="I205" i="67"/>
  <c r="I204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H35" i="67"/>
  <c r="G35" i="67"/>
  <c r="F35" i="67"/>
  <c r="E35" i="67"/>
  <c r="D35" i="67"/>
  <c r="C35" i="67"/>
  <c r="B35" i="67"/>
  <c r="H25" i="67"/>
  <c r="G25" i="67"/>
  <c r="F25" i="67"/>
  <c r="E25" i="67"/>
  <c r="D25" i="67"/>
  <c r="C25" i="67"/>
  <c r="B25" i="67"/>
  <c r="H21" i="67"/>
  <c r="G21" i="67"/>
  <c r="F21" i="67"/>
  <c r="E21" i="67"/>
  <c r="D21" i="67"/>
  <c r="C21" i="67"/>
  <c r="B21" i="67"/>
  <c r="H15" i="67"/>
  <c r="G15" i="67"/>
  <c r="F15" i="67"/>
  <c r="E15" i="67"/>
  <c r="D15" i="67"/>
  <c r="C15" i="67"/>
  <c r="B15" i="67"/>
  <c r="H11" i="67"/>
  <c r="G11" i="67"/>
  <c r="F11" i="67"/>
  <c r="E11" i="67"/>
  <c r="D11" i="67"/>
  <c r="C11" i="67"/>
  <c r="B11" i="67"/>
  <c r="G18" i="10"/>
  <c r="F18" i="10"/>
  <c r="E18" i="10"/>
  <c r="D18" i="10"/>
  <c r="C18" i="10"/>
  <c r="B18" i="10"/>
  <c r="E21" i="62"/>
  <c r="E21" i="63"/>
  <c r="C396" i="67"/>
  <c r="C129" i="67" l="1"/>
  <c r="H432" i="67"/>
  <c r="H438" i="67" s="1"/>
  <c r="C51" i="67"/>
  <c r="G432" i="67"/>
  <c r="G438" i="67" s="1"/>
  <c r="E575" i="67"/>
  <c r="E613" i="67"/>
  <c r="E620" i="67"/>
  <c r="E632" i="67" s="1"/>
  <c r="F613" i="67"/>
  <c r="D129" i="67"/>
  <c r="E650" i="67"/>
  <c r="H18" i="67"/>
  <c r="D88" i="67"/>
  <c r="D96" i="67" s="1"/>
  <c r="E93" i="67"/>
  <c r="D262" i="67"/>
  <c r="C28" i="67"/>
  <c r="G28" i="67"/>
  <c r="D28" i="67"/>
  <c r="B88" i="67"/>
  <c r="B96" i="67" s="1"/>
  <c r="E666" i="67"/>
  <c r="F666" i="67"/>
  <c r="F575" i="67"/>
  <c r="H28" i="67"/>
  <c r="F28" i="67"/>
  <c r="C88" i="67"/>
  <c r="C96" i="67" s="1"/>
  <c r="I206" i="67"/>
  <c r="F620" i="67"/>
  <c r="F632" i="67" s="1"/>
  <c r="I423" i="67"/>
  <c r="E95" i="67"/>
  <c r="E81" i="67"/>
  <c r="C18" i="67"/>
  <c r="E28" i="67"/>
  <c r="F650" i="67"/>
  <c r="F432" i="67"/>
  <c r="F438" i="67" s="1"/>
  <c r="D375" i="67"/>
  <c r="C262" i="67"/>
  <c r="B28" i="67"/>
  <c r="E84" i="67"/>
  <c r="C375" i="67"/>
  <c r="C60" i="67"/>
  <c r="C68" i="67" s="1"/>
  <c r="C432" i="67"/>
  <c r="C438" i="67" s="1"/>
  <c r="I15" i="67"/>
  <c r="I18" i="67" s="1"/>
  <c r="B432" i="67"/>
  <c r="B438" i="67" s="1"/>
  <c r="I427" i="67"/>
  <c r="I432" i="67" s="1"/>
  <c r="I436" i="67"/>
  <c r="I437" i="67"/>
  <c r="D432" i="67"/>
  <c r="D438" i="67" s="1"/>
  <c r="E432" i="67"/>
  <c r="E438" i="67" s="1"/>
  <c r="G223" i="67"/>
  <c r="G244" i="67" s="1"/>
  <c r="I25" i="67"/>
  <c r="I21" i="67"/>
  <c r="G18" i="67"/>
  <c r="F18" i="67"/>
  <c r="E18" i="67"/>
  <c r="B18" i="67"/>
  <c r="D18" i="67"/>
  <c r="I35" i="67"/>
  <c r="H36" i="67" l="1"/>
  <c r="F36" i="67"/>
  <c r="E88" i="67"/>
  <c r="E96" i="67" s="1"/>
  <c r="D36" i="67"/>
  <c r="C36" i="67"/>
  <c r="G36" i="67"/>
  <c r="B36" i="67"/>
  <c r="E36" i="67"/>
  <c r="I438" i="67"/>
  <c r="I28" i="67"/>
  <c r="I36" i="67" s="1"/>
</calcChain>
</file>

<file path=xl/sharedStrings.xml><?xml version="1.0" encoding="utf-8"?>
<sst xmlns="http://schemas.openxmlformats.org/spreadsheetml/2006/main" count="1831" uniqueCount="952">
  <si>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</si>
  <si>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</si>
  <si>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</si>
  <si>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</si>
  <si>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</si>
  <si>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</si>
  <si>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</si>
  <si>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</si>
  <si>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</si>
  <si>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</si>
  <si>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</si>
  <si>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</si>
  <si>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</si>
  <si>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</si>
  <si>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</si>
  <si>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</si>
  <si>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</si>
  <si>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</si>
  <si>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</si>
  <si>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</si>
  <si>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</si>
  <si>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</si>
  <si>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</si>
  <si>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</si>
  <si>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074</t>
  </si>
  <si>
    <t>odpisy aktualizujące nieruchomości inwestycyjne</t>
  </si>
  <si>
    <t>z tyt. zwrotu nieruchomości</t>
  </si>
  <si>
    <t>Nazwa środka trwalego</t>
  </si>
  <si>
    <t>Wartość netto środka trwałego w jednostce sprzedającej</t>
  </si>
  <si>
    <t>Wartość % podatku dochodowego płaconego przez sprzedającego</t>
  </si>
  <si>
    <t>Grunty</t>
  </si>
  <si>
    <t>umorzenie prawa użytkowania wieczystego gruntu</t>
  </si>
  <si>
    <t xml:space="preserve">3) Rb-28 NWS </t>
  </si>
  <si>
    <t>4) Rb-Z, Rb-N</t>
  </si>
  <si>
    <t>Wykaz wzajemnych należności długoterminowych, krótkoterminowych pomiędzy jednostkami  
na 31.12. ….r. podlegających wyłączeniu</t>
  </si>
  <si>
    <t>Wykaz wzajemnych zobowiązań długoterminowych, krótkoterminowych pomiędzy jednostkami  
na 31.12. ….r. podlegających wyłączeniu</t>
  </si>
  <si>
    <t>x - załącznik sporządzają: DBFO i MBFO, Urzędy dzielnic z podległych jednostek</t>
  </si>
  <si>
    <t>Instytucje Kultury</t>
  </si>
  <si>
    <t xml:space="preserve">       - 290</t>
  </si>
  <si>
    <t>OGÓŁEM:</t>
  </si>
  <si>
    <t>Treść</t>
  </si>
  <si>
    <t xml:space="preserve">Terminy przekazywania zbiorczych sprawozdań samorządowych instytucji kultury i samodzielnych publicznych zakładów opieki zdrowotnej  przez biura merytoryczne do Biura Księgowości i Kontrasygnaty </t>
  </si>
  <si>
    <t>224 - x</t>
  </si>
  <si>
    <t>235 - x</t>
  </si>
  <si>
    <t>245 - x</t>
  </si>
  <si>
    <t>247 - x</t>
  </si>
  <si>
    <t>248 - x</t>
  </si>
  <si>
    <t>249 - x</t>
  </si>
  <si>
    <t>280 - x</t>
  </si>
  <si>
    <t>840 - x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</si>
  <si>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</si>
  <si>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</si>
  <si>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</si>
  <si>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</si>
  <si>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</si>
  <si>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</si>
  <si>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</si>
  <si>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</si>
  <si>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</si>
  <si>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</si>
  <si>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</si>
  <si>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</si>
  <si>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</si>
  <si>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</si>
  <si>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</si>
  <si>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</si>
  <si>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</si>
  <si>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</si>
  <si>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</si>
  <si>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</si>
  <si>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</si>
  <si>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</si>
  <si>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243 - x</t>
  </si>
  <si>
    <t>246 - x</t>
  </si>
  <si>
    <t>853 - x</t>
  </si>
  <si>
    <t>855 - x</t>
  </si>
  <si>
    <t>……….</t>
  </si>
  <si>
    <t>130 - x</t>
  </si>
  <si>
    <t>131 - x</t>
  </si>
  <si>
    <t>132 - x</t>
  </si>
  <si>
    <t>135 - x</t>
  </si>
  <si>
    <t>136 - x</t>
  </si>
  <si>
    <t>137 - x</t>
  </si>
  <si>
    <t>138 - x</t>
  </si>
  <si>
    <t>139 - x</t>
  </si>
  <si>
    <t>140* - x</t>
  </si>
  <si>
    <t>141 - x</t>
  </si>
  <si>
    <t>851 - x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</si>
  <si>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</si>
  <si>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</si>
  <si>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</si>
  <si>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</si>
  <si>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</si>
  <si>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</si>
  <si>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</si>
  <si>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</si>
  <si>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</si>
  <si>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</si>
  <si>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</si>
  <si>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</si>
  <si>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</si>
  <si>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</si>
  <si>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</si>
  <si>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</si>
  <si>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</si>
  <si>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</si>
  <si>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</si>
  <si>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Kwota zobowiązań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</si>
  <si>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</si>
  <si>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</si>
  <si>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</si>
  <si>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</si>
  <si>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</si>
  <si>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</si>
  <si>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</si>
  <si>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</si>
  <si>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</si>
  <si>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</si>
  <si>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</si>
  <si>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</si>
  <si>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</si>
  <si>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</si>
  <si>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</si>
  <si>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</si>
  <si>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</si>
  <si>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073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</si>
  <si>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</si>
  <si>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</si>
  <si>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</si>
  <si>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</si>
  <si>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</si>
  <si>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</si>
  <si>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</si>
  <si>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</si>
  <si>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</si>
  <si>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</si>
  <si>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</si>
  <si>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</si>
  <si>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</si>
  <si>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</si>
  <si>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Poz. Bilansu</t>
  </si>
  <si>
    <t xml:space="preserve">OGÓŁEM na koniec roku 31.12.20.. r. </t>
  </si>
  <si>
    <t xml:space="preserve">OGÓŁEM na koniec roku 31.12.20... </t>
  </si>
  <si>
    <t>Poz.
ZZwFJ</t>
  </si>
  <si>
    <t>Poz.
RZiS</t>
  </si>
  <si>
    <t>OGÓŁEM 
stan na 31.12.20….. r.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</si>
  <si>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</si>
  <si>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</si>
  <si>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</si>
  <si>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</si>
  <si>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</si>
  <si>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</si>
  <si>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</si>
  <si>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</si>
  <si>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</si>
  <si>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Na podstawie ewidencji konta '' 976''</t>
  </si>
  <si>
    <t>RAZEM</t>
  </si>
  <si>
    <t>Odpis aktualizujący za lata ubiegłe</t>
  </si>
  <si>
    <t>Inne zwiększenia (kwota odsetek od kredytów inwestycyjnych otrzymanych)</t>
  </si>
  <si>
    <t>Inne zmniejszenia (kwota odsetek od kredytów inwestycyjnych przekazanych)</t>
  </si>
  <si>
    <t>Obroty roku bieżącego</t>
  </si>
  <si>
    <t xml:space="preserve">Grupy rodzajowe </t>
  </si>
  <si>
    <t>AKTYWA TRWAŁE</t>
  </si>
  <si>
    <t>013</t>
  </si>
  <si>
    <t>014</t>
  </si>
  <si>
    <t>Dobra kultury</t>
  </si>
  <si>
    <t>016</t>
  </si>
  <si>
    <t>Zbiory biblioteczne</t>
  </si>
  <si>
    <t xml:space="preserve"> umorzenie </t>
  </si>
  <si>
    <t xml:space="preserve">Inne papiery wartościowe </t>
  </si>
  <si>
    <t>Terminy przekazywania do biur merytorycznych jednostkowych sprawozdań sporządzanych przez samorządowe instytucje kultury i samodzielne publiczne zakłady opieki zdrowotnej</t>
  </si>
  <si>
    <t>1) Rb-27s, Rb-28S</t>
  </si>
  <si>
    <t>C. Sprawozdania roczne 
     (za 4 kwartały):</t>
  </si>
  <si>
    <t xml:space="preserve">2) Rb-Z, Rb-N </t>
  </si>
  <si>
    <t>4) Rb-PDP</t>
  </si>
  <si>
    <t>15 stycznia</t>
  </si>
  <si>
    <t>31 stycznia</t>
  </si>
  <si>
    <t>28 stycznia</t>
  </si>
  <si>
    <t>2) Rb-27S, Rb-28S, Rb-28 NWS</t>
  </si>
  <si>
    <t>C. Sprawozdania roczne
     (za 4 kwartały):</t>
  </si>
  <si>
    <t>4 lutego</t>
  </si>
  <si>
    <t>4)Rb-UZ</t>
  </si>
  <si>
    <t xml:space="preserve">4 lutego </t>
  </si>
  <si>
    <t>17 stycznia</t>
  </si>
  <si>
    <t>5) Rb-34S</t>
  </si>
  <si>
    <t xml:space="preserve">2) Rb-27S, Rb-28S, Rb-28 NWS </t>
  </si>
  <si>
    <t xml:space="preserve">1) Rb-27S, Rb-28S, </t>
  </si>
  <si>
    <t>10 lutego</t>
  </si>
  <si>
    <t>20 stycznia</t>
  </si>
  <si>
    <t>9 lutego</t>
  </si>
  <si>
    <t>Wyszczególnienie</t>
  </si>
  <si>
    <t>Pracownicy ogółem</t>
  </si>
  <si>
    <t>Inne koszty operacyjne, w tym:</t>
  </si>
  <si>
    <t>Należności z tytułu ubezpieczeń i innych świadczeń</t>
  </si>
  <si>
    <t>Inne papiery wartościowe</t>
  </si>
  <si>
    <t>Środki pieniężne państwowego funduszu
celowego</t>
  </si>
  <si>
    <t xml:space="preserve">Rozliczenia międzyokresowe </t>
  </si>
  <si>
    <t>C. ZOBOWIĄZANIA I REZERWY NA ZOBOWIĄZANIA</t>
  </si>
  <si>
    <t>B. II. 1</t>
  </si>
  <si>
    <t>B. II. 2</t>
  </si>
  <si>
    <t>B. II. 3</t>
  </si>
  <si>
    <t>B. II. 4</t>
  </si>
  <si>
    <t>B. II. 5</t>
  </si>
  <si>
    <t>B. III. 1</t>
  </si>
  <si>
    <t xml:space="preserve"> B. III. 2</t>
  </si>
  <si>
    <t>B. III. 3</t>
  </si>
  <si>
    <t>B. III. 4</t>
  </si>
  <si>
    <t>B. III. 5</t>
  </si>
  <si>
    <t>B. III. 6</t>
  </si>
  <si>
    <t>B. III. 7</t>
  </si>
  <si>
    <t>Zobowiązania z tytułu ubezpieczeń i innych świadczeń</t>
  </si>
  <si>
    <t>Zakładowy Fundusz Świadczeń Socjalnych</t>
  </si>
  <si>
    <t>Inne fundusze</t>
  </si>
  <si>
    <t>Rozliczenia międzyokresowe przychodów</t>
  </si>
  <si>
    <t>Inne rozliczenia międzyokresowe</t>
  </si>
  <si>
    <t>Adres jednostki
oraz Dzielnica</t>
  </si>
  <si>
    <t>Forma organizacyjna</t>
  </si>
  <si>
    <t>Pozycja w bilansie</t>
  </si>
  <si>
    <t>Kwota należności</t>
  </si>
  <si>
    <t>Data wpływu środków*</t>
  </si>
  <si>
    <t>Odpisy aktual. za rok bilansowy</t>
  </si>
  <si>
    <t>Odpisy aktual. za lata ub.</t>
  </si>
  <si>
    <t>Załącznik nr  13A</t>
  </si>
  <si>
    <t>* dotyczy wpływu środków na przełomie roku - np.. 2, 3 stycznia a dotyczy rozliczenia za ubiegły rok</t>
  </si>
  <si>
    <t>202 - x</t>
  </si>
  <si>
    <t>…………..</t>
  </si>
  <si>
    <t>………….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</si>
  <si>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</si>
  <si>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</si>
  <si>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</si>
  <si>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</si>
  <si>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</si>
  <si>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</si>
  <si>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</si>
  <si>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</si>
  <si>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</si>
  <si>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</si>
  <si>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</si>
  <si>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Lp.</t>
  </si>
  <si>
    <t>Nazwa jednostki</t>
  </si>
  <si>
    <t>5.</t>
  </si>
  <si>
    <t>Rodzaj sprawozdania</t>
  </si>
  <si>
    <t xml:space="preserve">Termin złożenia sprawozdania po upływie okresu sprawozdawczego nie poźniej niż </t>
  </si>
  <si>
    <t>Rzeczowy majątek trwały</t>
  </si>
  <si>
    <t xml:space="preserve">Budynki, lokale i obiekty inżynierii lądowej i wodnej 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</si>
  <si>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</si>
  <si>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</si>
  <si>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</si>
  <si>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</si>
  <si>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</si>
  <si>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 xml:space="preserve">Dochody wykonane </t>
  </si>
  <si>
    <t xml:space="preserve">Dochody przekazane </t>
  </si>
  <si>
    <t>31 marca</t>
  </si>
  <si>
    <t>Załącznik nr 4</t>
  </si>
  <si>
    <t>A. Sprawozdania kwartalne:</t>
  </si>
  <si>
    <t>(za 1,2,3 kwartały)</t>
  </si>
  <si>
    <t xml:space="preserve"> Rb-Z, Rb-N</t>
  </si>
  <si>
    <t>B. Sprawozdania kwartalne:</t>
  </si>
  <si>
    <t>(za 4 kwartały)</t>
  </si>
  <si>
    <t>Załącznik nr 1</t>
  </si>
  <si>
    <t>A. Sprawozdania miesięczne:</t>
  </si>
  <si>
    <t>1) Rb-27S, Rb-28S</t>
  </si>
  <si>
    <t>1) Rb-50</t>
  </si>
  <si>
    <t>11 dni</t>
  </si>
  <si>
    <t>3) Rb-Z, Rb-N</t>
  </si>
  <si>
    <t>Załącznik nr 7</t>
  </si>
  <si>
    <t>Należności/Zobowiązania */ nr konta ............................................</t>
  </si>
  <si>
    <t>Nr konta</t>
  </si>
  <si>
    <t>Kontrahent/ tytuł rozrachunku</t>
  </si>
  <si>
    <t>Data powstania 
salda</t>
  </si>
  <si>
    <t>KWOTA</t>
  </si>
  <si>
    <t>Planowana data zapłaty 
i uwagi</t>
  </si>
  <si>
    <t>I.</t>
  </si>
  <si>
    <t xml:space="preserve">RAZEM  NALEŻNOŚCI /  ZOBOWIĄZANIA*/  budżetowe </t>
  </si>
  <si>
    <t>w tym:</t>
  </si>
  <si>
    <t>6.</t>
  </si>
  <si>
    <t>7.</t>
  </si>
  <si>
    <t>II.</t>
  </si>
  <si>
    <t>OGÓŁEM  NALEŻNOŚCI / ZOBOWIĄZANIA */</t>
  </si>
  <si>
    <t>zgodnie z poz..............bilansu.</t>
  </si>
  <si>
    <t>*/ niepotrzebne skreślić</t>
  </si>
  <si>
    <t>Załącznik nr 5</t>
  </si>
  <si>
    <t>Wn</t>
  </si>
  <si>
    <t>Ma</t>
  </si>
  <si>
    <t>umorzenie</t>
  </si>
  <si>
    <t>Saldo na 31.12. ….</t>
  </si>
  <si>
    <t>AKTYWA</t>
  </si>
  <si>
    <t>Środki pieniężne na rachunkach bankowych</t>
  </si>
  <si>
    <t>Razem:</t>
  </si>
  <si>
    <t>Inne środki pienieżne</t>
  </si>
  <si>
    <t>Konto</t>
  </si>
  <si>
    <t>140 - x</t>
  </si>
  <si>
    <t>Środki pieniężne w kasie</t>
  </si>
  <si>
    <t>Zobowiązania wobec budżetów</t>
  </si>
  <si>
    <t>PASYWA</t>
  </si>
  <si>
    <t>Zobowiązania z tytułu wynagrodzeń</t>
  </si>
  <si>
    <t>234 - x</t>
  </si>
  <si>
    <t>Pozostałe zobowiązania</t>
  </si>
  <si>
    <t>240 - x</t>
  </si>
  <si>
    <t>242 - x</t>
  </si>
  <si>
    <t>Sumy obce</t>
  </si>
  <si>
    <t>232 - x</t>
  </si>
  <si>
    <t>Należności z tytułu dostaw i usług</t>
  </si>
  <si>
    <t xml:space="preserve"> B. IV </t>
  </si>
  <si>
    <t>201 - x</t>
  </si>
  <si>
    <t>Należności od budżetów</t>
  </si>
  <si>
    <t>dochody budżetowe</t>
  </si>
  <si>
    <t>Rozliczenie z tytułu środków na wydatki 
budżetowe i z tytułu dochodów budżetowych</t>
  </si>
  <si>
    <t>030</t>
  </si>
  <si>
    <t>225 - x</t>
  </si>
  <si>
    <t>229 - x</t>
  </si>
  <si>
    <t>Pozostałe należności</t>
  </si>
  <si>
    <t>221 - x</t>
  </si>
  <si>
    <t>241 - x</t>
  </si>
  <si>
    <t>101 - x</t>
  </si>
  <si>
    <t>Zobowiązania z tytułu dostaw i usług</t>
  </si>
  <si>
    <t>640 - x</t>
  </si>
  <si>
    <t>231 - x</t>
  </si>
  <si>
    <t>222 - x</t>
  </si>
  <si>
    <t>223 - x</t>
  </si>
  <si>
    <t>227 - x</t>
  </si>
  <si>
    <t>228 - x</t>
  </si>
  <si>
    <t>poz.</t>
  </si>
  <si>
    <t>Rezerwy na zobowiązania</t>
  </si>
  <si>
    <t>Załącznik nr 6</t>
  </si>
  <si>
    <t>Rozliczenia z tytułu środków na wydatki
budżetowe i z tytułu dochodów budżetowych</t>
  </si>
  <si>
    <t>Specyfikacja do poszczególnych
 kont rozrachunkowych</t>
  </si>
  <si>
    <t>18 dni</t>
  </si>
  <si>
    <t>Załącznik nr 11</t>
  </si>
  <si>
    <t>2) Rb-Z, Rb-N</t>
  </si>
  <si>
    <t>4) Rb-Z-PPP</t>
  </si>
  <si>
    <t>20 dni</t>
  </si>
  <si>
    <t>17 dni</t>
  </si>
  <si>
    <t>(depozyty, zabezpieczenie</t>
  </si>
  <si>
    <t xml:space="preserve"> wykonania umów)</t>
  </si>
  <si>
    <t>RAZEM NALEŻNOŚCI / ZOBOWIĄZANIA*/  ZFŚS</t>
  </si>
  <si>
    <t>Wartość nieodpłatnie przekazanych środków trwałych i środków trwałych w budowie oraz wartości niematerialnych i prawnych</t>
  </si>
  <si>
    <t>Załącznik nr 16</t>
  </si>
  <si>
    <t>020</t>
  </si>
  <si>
    <t>Wartości niematerialne i prawne</t>
  </si>
  <si>
    <t>071</t>
  </si>
  <si>
    <t>umorzenie wartości niemater. i prawnych</t>
  </si>
  <si>
    <t>072</t>
  </si>
  <si>
    <t>umorzenie pozost. wartości niemater. i prawnych</t>
  </si>
  <si>
    <t>011</t>
  </si>
  <si>
    <t>Urządzenia techniczne i maszyny</t>
  </si>
  <si>
    <t xml:space="preserve">071 </t>
  </si>
  <si>
    <t xml:space="preserve">011 </t>
  </si>
  <si>
    <t>Środki transportu</t>
  </si>
  <si>
    <t>Inne środki trwałe</t>
  </si>
  <si>
    <t>Pozostałe środki trwałe</t>
  </si>
  <si>
    <t xml:space="preserve">072 </t>
  </si>
  <si>
    <t>080</t>
  </si>
  <si>
    <t>Środki trwałe w budowie (inwestycje)</t>
  </si>
  <si>
    <t>5) Rb-Z-PPP</t>
  </si>
  <si>
    <t>B. AKTYWA OBROTOWE</t>
  </si>
  <si>
    <t>OBROTOWE</t>
  </si>
  <si>
    <t xml:space="preserve"> Rb-Z-PPP</t>
  </si>
  <si>
    <t>10 dni</t>
  </si>
  <si>
    <t>14 dni</t>
  </si>
  <si>
    <t>3) Rb-PDP</t>
  </si>
  <si>
    <t>8) Rb-50</t>
  </si>
  <si>
    <t>6) Rb-30S</t>
  </si>
  <si>
    <t>7) Rb-34S</t>
  </si>
  <si>
    <t>37 dni</t>
  </si>
  <si>
    <t xml:space="preserve">11 dni </t>
  </si>
  <si>
    <t>9 dni</t>
  </si>
  <si>
    <t>5) Rb-30S</t>
  </si>
  <si>
    <t>6) Rb-34S</t>
  </si>
  <si>
    <t>Nazwa i adres jednostki</t>
  </si>
  <si>
    <t>(pieczątka)</t>
  </si>
  <si>
    <t>data</t>
  </si>
  <si>
    <t>Pieczątka i podpis gł. księgowego</t>
  </si>
  <si>
    <t>Uwagi</t>
  </si>
  <si>
    <t>Nr ewidencyjny działki</t>
  </si>
  <si>
    <t>Nr i data decyzji</t>
  </si>
  <si>
    <t>………………………………</t>
  </si>
  <si>
    <t>Inne krótkoterminowe aktywa finansowe</t>
  </si>
  <si>
    <t>* lokaty nocne</t>
  </si>
  <si>
    <t>………………………...….</t>
  </si>
  <si>
    <t>……………………………………….</t>
  </si>
  <si>
    <t>……………………….</t>
  </si>
  <si>
    <t>8 dni</t>
  </si>
  <si>
    <t xml:space="preserve"> Rb-27 ZZ</t>
  </si>
  <si>
    <t xml:space="preserve"> Rb-ZN</t>
  </si>
  <si>
    <t>1 lutego</t>
  </si>
  <si>
    <t>…………………………….</t>
  </si>
  <si>
    <t>……………………........</t>
  </si>
  <si>
    <t xml:space="preserve">Nazwa i adres jednostki                                                                                                                                                                   </t>
  </si>
  <si>
    <t>……………………</t>
  </si>
  <si>
    <t>Położenie (lokalizacja)</t>
  </si>
  <si>
    <t>…..</t>
  </si>
  <si>
    <t>OGÓŁEM PRZYCHODY</t>
  </si>
  <si>
    <t>OGÓŁEM KOSZTY</t>
  </si>
  <si>
    <t>IX.</t>
  </si>
  <si>
    <t>Inne świadczenia finansowane z budżetu</t>
  </si>
  <si>
    <t>Odsetki</t>
  </si>
  <si>
    <t>OGÓŁEM WYŁĄCZENIA stan na 31.12.20.. r.</t>
  </si>
  <si>
    <t>…………….</t>
  </si>
  <si>
    <t>Zwiększenia funduszu (z tytułu)</t>
  </si>
  <si>
    <t>1.6</t>
  </si>
  <si>
    <t>Nieodpłatnie otrzymane środki trwałe i środki trwałe w budowie oraz wartości niematerialne i prawne</t>
  </si>
  <si>
    <t>1.10</t>
  </si>
  <si>
    <t>Zmniejszenia funduszu jednostki (z tytułu)</t>
  </si>
  <si>
    <t>2.6</t>
  </si>
  <si>
    <t>2.9</t>
  </si>
  <si>
    <t>3 kwietnia</t>
  </si>
  <si>
    <t>Pieczątka i podpis gł.księgowego</t>
  </si>
  <si>
    <t>…………………………………..…</t>
  </si>
  <si>
    <t>……………………...………………</t>
  </si>
  <si>
    <t>………………..</t>
  </si>
  <si>
    <t>………………….………</t>
  </si>
  <si>
    <t>Adres jednostki</t>
  </si>
  <si>
    <t>Forma organizacyjna *</t>
  </si>
  <si>
    <t xml:space="preserve">Pieczątka i podpis gł. księgowego                                                                                </t>
  </si>
  <si>
    <t xml:space="preserve">………………………………………..……                                                                    </t>
  </si>
  <si>
    <t>Załącznik nr 18</t>
  </si>
  <si>
    <t>Załącznik nr 17</t>
  </si>
  <si>
    <t>Załącznik nr 15</t>
  </si>
  <si>
    <t>Załącznik nr 14</t>
  </si>
  <si>
    <t>Załącznik nr 9</t>
  </si>
  <si>
    <t xml:space="preserve">Termin złożenia bilansu 
i sprawozdania finansowego po upływie okresu sprawozdawczego nie poźniej niż </t>
  </si>
  <si>
    <t>Jednostki otrzymujące bilans 
i sprawozdanie finansowe</t>
  </si>
  <si>
    <t>Biuro Księgowości 
i Kontrasygnaty</t>
  </si>
  <si>
    <t>Wydziały dla dzielnic właściwe w sprawach budżetowo-księgowych oraz 
Biuro Księgowości 
i Kontrasygnaty</t>
  </si>
  <si>
    <t>Ogółem (2-3)</t>
  </si>
  <si>
    <t>Rozliczenie depozytów na żądanie zdeponowanych w banku na dzień …………………… związanych z realizacją zadań z zakresu administracji rządowej oraz innych zadań zleconych jednostkom samorządu terytorialnego ustawami</t>
  </si>
  <si>
    <t>Różnica pomiędzy dochodami wykonanymi a przekazanymi</t>
  </si>
  <si>
    <t>Razem</t>
  </si>
  <si>
    <t>Poz. bilansu AKTYWA</t>
  </si>
  <si>
    <t>………………….</t>
  </si>
  <si>
    <t>…………………</t>
  </si>
  <si>
    <t>………</t>
  </si>
  <si>
    <t>OGÓŁEM NALEŻNOŚCI:</t>
  </si>
  <si>
    <t>Należności długoterminowe</t>
  </si>
  <si>
    <t>Należności krótkoterminowe</t>
  </si>
  <si>
    <t>1.1</t>
  </si>
  <si>
    <t>Odpis aktualizujący za rok bieżący</t>
  </si>
  <si>
    <t>1.2</t>
  </si>
  <si>
    <t>2.1</t>
  </si>
  <si>
    <t>2.2</t>
  </si>
  <si>
    <t>4.1</t>
  </si>
  <si>
    <t>4.2</t>
  </si>
  <si>
    <t>Poz. bilansu PASYWA</t>
  </si>
  <si>
    <t>OGÓŁEM ZOBOWIĄZANIA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</si>
  <si>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</si>
  <si>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</si>
  <si>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</si>
  <si>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</si>
  <si>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</si>
  <si>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* jednostka budżetowa, samorządowy zakład budżetowy</t>
  </si>
  <si>
    <t>Załącznik nr 19</t>
  </si>
  <si>
    <t>A.</t>
  </si>
  <si>
    <t>Przychody netto z podstawowej działalności operacyjnej</t>
  </si>
  <si>
    <t>Przychody netto ze sprzedaży produktów</t>
  </si>
  <si>
    <t>IV.</t>
  </si>
  <si>
    <t xml:space="preserve"> Przychody netto ze sprzedaży towarów i materiałów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</si>
  <si>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</si>
  <si>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</si>
  <si>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</si>
  <si>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</si>
  <si>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</si>
  <si>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</si>
  <si>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 xml:space="preserve">odpisy aktualizujące </t>
  </si>
  <si>
    <t>odpisy aktualizujące</t>
  </si>
  <si>
    <t>015</t>
  </si>
  <si>
    <t>Wartośc mienia zlikwidowanych jednostek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</si>
  <si>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</si>
  <si>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</si>
  <si>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</si>
  <si>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</si>
  <si>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</si>
  <si>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</si>
  <si>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</si>
  <si>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</si>
  <si>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</si>
  <si>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</si>
  <si>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</si>
  <si>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</si>
  <si>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</si>
  <si>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</si>
  <si>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</si>
  <si>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</si>
  <si>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</si>
  <si>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</si>
  <si>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</si>
  <si>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</si>
  <si>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</si>
  <si>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 xml:space="preserve"> Wydziały dla dzielnic właściwe w sprawach budżetowo-księgowych</t>
  </si>
  <si>
    <t>6  dni</t>
  </si>
  <si>
    <t>31  stycznia</t>
  </si>
  <si>
    <t xml:space="preserve">Załącznik nr 2 </t>
  </si>
  <si>
    <t>Załącznik nr 3</t>
  </si>
  <si>
    <t>Należne gminie dłużnika</t>
  </si>
  <si>
    <t>Należne m.st. Warszawy</t>
  </si>
  <si>
    <t>Należne MUW</t>
  </si>
  <si>
    <t>Klasyfikacja budżetowa</t>
  </si>
  <si>
    <t>Terminy przekazywania sprawozdań sporządzanych przez wydziały dla dzielnic właściwe w sprawach budżetowo-księgowych oraz jednostki budżetowe m.st. Warszawy z wykonania planu dochodów związanych z realizacją zadań z zakresu administracji rządowej oraz innych zadań zleconych jednostkom samorządu terytorialnego ustawami i sprawozdań o stanie zobowiązań oraz należności Skarbu Państwa z tytułu wykonywania przez j.s.t. zadań zleconych do Biura Księgowości i Kontrasygnaty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</si>
  <si>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</si>
  <si>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</si>
  <si>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</si>
  <si>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</si>
  <si>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</si>
  <si>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</si>
  <si>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</si>
  <si>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</si>
  <si>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</si>
  <si>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</si>
  <si>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</si>
  <si>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</si>
  <si>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</si>
  <si>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</si>
  <si>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</si>
  <si>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</si>
  <si>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</si>
  <si>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</si>
  <si>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</si>
  <si>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</si>
  <si>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</si>
  <si>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</si>
  <si>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</si>
  <si>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</si>
  <si>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</si>
  <si>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</si>
  <si>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</si>
  <si>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</si>
  <si>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</si>
  <si>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</si>
  <si>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</si>
  <si>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</si>
  <si>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</si>
  <si>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</si>
  <si>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</si>
  <si>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</si>
  <si>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</si>
  <si>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</si>
  <si>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</si>
  <si>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</si>
  <si>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</si>
  <si>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</si>
  <si>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</si>
  <si>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</si>
  <si>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</si>
  <si>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</si>
  <si>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</si>
  <si>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</si>
  <si>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</si>
  <si>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</si>
  <si>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</si>
  <si>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</si>
  <si>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</si>
  <si>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</si>
  <si>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</si>
  <si>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</si>
  <si>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</si>
  <si>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</si>
  <si>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</si>
  <si>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</si>
  <si>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</si>
  <si>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</si>
  <si>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</si>
  <si>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</si>
  <si>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</si>
  <si>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</si>
  <si>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</si>
  <si>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</si>
  <si>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</si>
  <si>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</si>
  <si>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</si>
  <si>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</si>
  <si>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</si>
  <si>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</si>
  <si>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</si>
  <si>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</si>
  <si>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</si>
  <si>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</si>
  <si>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</si>
  <si>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</si>
  <si>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</si>
  <si>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</si>
  <si>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</si>
  <si>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</si>
  <si>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Nazwa i adres jednostki kupującej</t>
  </si>
  <si>
    <t>Data zakupu środka trwałego</t>
  </si>
  <si>
    <t>Cena nabycia - wartość początkowa środka trwałęgo</t>
  </si>
  <si>
    <t>Stawka amortyzacji  kupujący</t>
  </si>
  <si>
    <t>Kwota* amortyzacji u kupującego</t>
  </si>
  <si>
    <t>* Wartość amortyzacji od dnia nabycia w danym roku bilansowym</t>
  </si>
  <si>
    <t>Nazwa i adres jednostki sprzedającej</t>
  </si>
  <si>
    <t>Data 
sprzedaży środka trwałego</t>
  </si>
  <si>
    <t>Przychód ze sprzedaży</t>
  </si>
  <si>
    <t>Stawka amortyzacji sprzedający</t>
  </si>
  <si>
    <t>Kwota* amortyzacji u sprzedającego</t>
  </si>
  <si>
    <t>* Wartość amortyzacji do dnia sprzedaży w danym roku bilansowym</t>
  </si>
  <si>
    <t>* tabelę wypełniają: Urzędy Dzielnic, Urząd m.st. Warszawy</t>
  </si>
  <si>
    <t>WARTOŚCI NIEMATERIALNE I PRAWNE</t>
  </si>
  <si>
    <t>Umorzenie</t>
  </si>
  <si>
    <t>Nazwa podmiotu, któremu przekazano grunt w użytkowanie / użytkowanie wieczyste</t>
  </si>
  <si>
    <t>( środki trwałe wytworzone siłami własnymi )</t>
  </si>
  <si>
    <t>Wartości niematerialne i prawne ogółem</t>
  </si>
  <si>
    <t>Budynki, lokale i obiekty inżynierii lądowej i wodnej</t>
  </si>
  <si>
    <t>Załącznik nr 10</t>
  </si>
  <si>
    <t>Załącznik nr 12</t>
  </si>
  <si>
    <t>Załącznik nr  13</t>
  </si>
  <si>
    <t>Załącznik nr  14A</t>
  </si>
  <si>
    <t>Załącznik nr 16A</t>
  </si>
  <si>
    <t>3)Rb-UZ</t>
  </si>
  <si>
    <t>6) Rb-50</t>
  </si>
  <si>
    <t xml:space="preserve">Terminy przekazywania jednostkowych sprawozdań budżetowych i sprawozdań w zakresie operacji finansowych sporządzanych przez Biuro Księgowości i Kontrasygnaty oraz jednostki budżetowe m.st. Warszawy i zakłady budżetowe m.st. Warszawy do Biura Księgowości i Kontrasygnaty </t>
  </si>
  <si>
    <t>Wykaz wzajemnych należności długoterminowych, krótkoterminowych pomiędzy 
jednostkami budżetowymi m.st. Warszawy i zakładami budżetowymi m.st. Warszawy
na 31.12. ….r. podlegających wyłączeniu</t>
  </si>
  <si>
    <t>Wykaz wzajemnych zobowiązań długoterminowych, krótkoterminowych 
pomiędzy jednostkami budżetowymi m.st. Warszawy i zakładami budżetowymi m.st. Warszawy na 31.12. ….r. podlegających wyłączeniu</t>
  </si>
  <si>
    <t>Wykaz wartości środków trwałych, środków trwałych w budowie, wartości niematerialnych i prawnych nieodpłatnie otrzymanych/przekazanych z/do jednostek budżetowych m.st. Warszawy i zakładów budżetowych m.st. Warszawy, aktywów otrzymanych/przekazanych w ramach centralnego zaopatrzenia oraz skapitalizowanych odsetek przypisanych do śr. trwałych w budowie w roku obrotowym 20..... r. podlegających wyłączeniu</t>
  </si>
  <si>
    <t>Wykaz wzajemnych przychodów i kosztów z tytułu operacji dokonywanych pomiędzy
jednostkami budżetowymi m.st. Warszawy i zakładami budżetowymi m.st. Warszawy
w roku obrotowym 20……r. podlegających wyłączeniu</t>
  </si>
  <si>
    <t>30 stycznia</t>
  </si>
  <si>
    <t>Załącznik wypełniają Urząd m.st. Warszawy, Urzędy Dzielnic, jednostki budżetowe, zakłady budżetowe.</t>
  </si>
  <si>
    <t>Załącznik dotyczy wzajemnych rozliczeń pomiędzy Urzędem m.st. Warszawy, Urzędami Dzielnic, jednostkami budżetowymi m.st. Warszawy, zakładami budżetowymi m.st. Warszawy a:</t>
  </si>
  <si>
    <t>a) spółkami</t>
  </si>
  <si>
    <t>b) instytucjami kultury</t>
  </si>
  <si>
    <t>c) spzoz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</si>
  <si>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</si>
  <si>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</si>
  <si>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</si>
  <si>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</si>
  <si>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</si>
  <si>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</si>
  <si>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</si>
  <si>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</si>
  <si>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</si>
  <si>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</si>
  <si>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</si>
  <si>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</si>
  <si>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</si>
  <si>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</si>
  <si>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</si>
  <si>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</si>
  <si>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</si>
  <si>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</si>
  <si>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</si>
  <si>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</si>
  <si>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</si>
  <si>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</si>
  <si>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</si>
  <si>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</si>
  <si>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</si>
  <si>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</si>
  <si>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</si>
  <si>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</si>
  <si>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</si>
  <si>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</si>
  <si>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</si>
  <si>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</si>
  <si>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</si>
  <si>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</si>
  <si>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</si>
  <si>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</si>
  <si>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</si>
  <si>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</si>
  <si>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</si>
  <si>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</si>
  <si>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</si>
  <si>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</si>
  <si>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</si>
  <si>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</si>
  <si>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</si>
  <si>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</si>
  <si>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</si>
  <si>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</si>
  <si>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</si>
  <si>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</si>
  <si>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</si>
  <si>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</si>
  <si>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</si>
  <si>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</si>
  <si>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</si>
  <si>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</si>
  <si>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</si>
  <si>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</si>
  <si>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</si>
  <si>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</si>
  <si>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</si>
  <si>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</si>
  <si>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</si>
  <si>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</si>
  <si>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</si>
  <si>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</si>
  <si>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</si>
  <si>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</si>
  <si>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</si>
  <si>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</si>
  <si>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</si>
  <si>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</si>
  <si>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</si>
  <si>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</si>
  <si>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</si>
  <si>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</si>
  <si>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</si>
  <si>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</si>
  <si>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</si>
  <si>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</si>
  <si>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</si>
  <si>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</si>
  <si>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</si>
  <si>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</si>
  <si>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</si>
  <si>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</si>
  <si>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</si>
  <si>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</si>
  <si>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</si>
  <si>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</si>
  <si>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</si>
  <si>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</si>
  <si>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</si>
  <si>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</si>
  <si>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</si>
  <si>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</si>
  <si>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</si>
  <si>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</si>
  <si>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</si>
  <si>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</si>
  <si>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</si>
  <si>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</si>
  <si>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</si>
  <si>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</si>
  <si>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</si>
  <si>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</si>
  <si>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</si>
  <si>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</si>
  <si>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</si>
  <si>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</si>
  <si>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</si>
  <si>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</si>
  <si>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</si>
  <si>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</si>
  <si>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</si>
  <si>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</si>
  <si>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</si>
  <si>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</si>
  <si>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</si>
  <si>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D. II. 1</t>
  </si>
  <si>
    <t>D. II. 2</t>
  </si>
  <si>
    <t>D. II. 3</t>
  </si>
  <si>
    <t>D. II. 4</t>
  </si>
  <si>
    <t>D. II. 5</t>
  </si>
  <si>
    <t>D. II. 6</t>
  </si>
  <si>
    <t>D. II. 7</t>
  </si>
  <si>
    <t>D. III.</t>
  </si>
  <si>
    <t>D.II.8.1.</t>
  </si>
  <si>
    <t>D.II.8.2.</t>
  </si>
  <si>
    <t>D.IV.1.</t>
  </si>
  <si>
    <t>D.IV.2.</t>
  </si>
  <si>
    <t>Załącznik nr  13B</t>
  </si>
  <si>
    <t xml:space="preserve"> BILANS ZAMKNIĘCIA  31.12………....</t>
  </si>
  <si>
    <t>A.III.</t>
  </si>
  <si>
    <t>B.II.</t>
  </si>
  <si>
    <t>D.IV.</t>
  </si>
  <si>
    <t>Załącznik nr 22</t>
  </si>
  <si>
    <t>WYSZCZEGÓLNIENIE</t>
  </si>
  <si>
    <t>DATA ZAWARCIA UMOWY</t>
  </si>
  <si>
    <t>STAWKA</t>
  </si>
  <si>
    <t>DATA OSTATECZNEJ SPŁATY</t>
  </si>
  <si>
    <t>1.KREDYTY</t>
  </si>
  <si>
    <t>1.1. O STAŁEJ STOPIE PROCENTOWEJ</t>
  </si>
  <si>
    <t>1.1.1. W PLN</t>
  </si>
  <si>
    <t xml:space="preserve">1.1.2. W EUR </t>
  </si>
  <si>
    <t>1.1.3. W USD</t>
  </si>
  <si>
    <t>1.2. O ZMIENNEJ STOPIE PROCENTOWEJ</t>
  </si>
  <si>
    <t>1.2.1. W PLN</t>
  </si>
  <si>
    <t>1.2.2. W EUR</t>
  </si>
  <si>
    <t>1.2.3. W USD</t>
  </si>
  <si>
    <t>2. OBLIGACJE</t>
  </si>
  <si>
    <t>2.1. O STAŁEJ STOPIE PROCENTOWEJ</t>
  </si>
  <si>
    <t>2.1.1. W PLN</t>
  </si>
  <si>
    <t>2.1.2. W EUR</t>
  </si>
  <si>
    <t>2.1.3. W USD</t>
  </si>
  <si>
    <t>2.2. O ZMIENNEJ STOPIE PROCENTOWEJ</t>
  </si>
  <si>
    <t>2.2.1. W PLN</t>
  </si>
  <si>
    <t>2.2.2. W EUR</t>
  </si>
  <si>
    <t>2.2.3. W USD</t>
  </si>
  <si>
    <t>Ogółem:</t>
  </si>
  <si>
    <t>WARTOŚĆ W PLN</t>
  </si>
  <si>
    <t>Załącznik nr 23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</si>
  <si>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</si>
  <si>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</si>
  <si>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B.II.4.</t>
  </si>
  <si>
    <t>Czy należność została potwierdzona
TAK/NIE</t>
  </si>
  <si>
    <t>Czy zobowiązanie zostało potwierdzone
TAK/NIE</t>
  </si>
  <si>
    <t>II.1.9. Zobowiązania długoterminowe według zapadalności</t>
  </si>
  <si>
    <t>Czy dokonano potwierdzenia co do lokalizacji, numeru i powierzchni działki
TAK/NIE</t>
  </si>
  <si>
    <t>Załącznik wypełniają Urząd m.st. Warszawy, Urzędy Dzielnic, jednostki budżetowe.</t>
  </si>
  <si>
    <t>Załącznik dotyczy wzajemnych rozliczeń pomiędzy Urzędem m.st. Warszawy, Urzędami Dzielnic, jednostkami budżetowymi m.st. Warszawy a:</t>
  </si>
  <si>
    <t>Rodzaj bilansu, sprawozdania finansowego, dokumentu</t>
  </si>
  <si>
    <t>piątego dnia roboczego przed dniem 31 marca</t>
  </si>
  <si>
    <t>Wartość bilansowa gruntu na dzień 31.12.20….. r.</t>
  </si>
  <si>
    <t xml:space="preserve">Terminy przekazywania cząstkowych bilansów z wykonania budżetu m.st.Warszawy, cząstkowych sprawozdań finansowych,  jednostkowych sprawozdań finansowych oraz cząstkowych łącznych sprawozdań finansowych do wydziałów dla dzielnic właściwych w sprawach budżetowo-księgowych oraz do Biura Księgowości i Kontrasygnaty </t>
  </si>
  <si>
    <t xml:space="preserve">
Biuro Księgowości 
i Kontrasygnaty</t>
  </si>
  <si>
    <t>Świadczenia pracownicze</t>
  </si>
  <si>
    <t xml:space="preserve">A. Cząstkowy bilans: 
     a) z wykonania załącznika dzielnicowego
         do uchwały budżetowej m.st. Warszawy, 
     b) z wykonania budżetu sporządzany 
        przez Miejskie Biuro Finansów Oświaty </t>
  </si>
  <si>
    <t>28 lutego</t>
  </si>
  <si>
    <t xml:space="preserve">B. Cząstkowe sprawozdania finansowe
    sporządzane przez:
    a) Urząd
    b) Urzędy Dzielnic
  </t>
  </si>
  <si>
    <t>C. Jednostkowe sprawozdania finansowe
    sporządzane przez:
     a)  jednostki budżetowe m.st. Warszawy
     b) zakłady budżetowe m.st. Warszawy</t>
  </si>
  <si>
    <t xml:space="preserve">D. Cząstkowe łączne sprawozdanie finansowe
    sporządzane przez Dzielnicowe Biura 
    Finansów Oświaty
  </t>
  </si>
  <si>
    <t>E.  Cząstkowe łączne sprawozdania finansowe
     sporządzone przez Miejskie Biuro Finansów 
     Oświaty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</si>
  <si>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</si>
  <si>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</si>
  <si>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</si>
  <si>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</si>
  <si>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</si>
  <si>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</si>
  <si>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</si>
  <si>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</si>
  <si>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</si>
  <si>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</si>
  <si>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</si>
  <si>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</si>
  <si>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</si>
  <si>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</si>
  <si>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</si>
  <si>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</si>
  <si>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</si>
  <si>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</si>
  <si>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</si>
  <si>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</si>
  <si>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</si>
  <si>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</si>
  <si>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</si>
  <si>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</si>
  <si>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</si>
  <si>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</si>
  <si>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</si>
  <si>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</si>
  <si>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</si>
  <si>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</si>
  <si>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</si>
  <si>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</si>
  <si>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</si>
  <si>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r>
      <t xml:space="preserve">Termin złożenia sprawozdania po upływie okresu sprawozdawczego nie poźniej niż </t>
    </r>
    <r>
      <rPr>
        <b/>
        <vertAlign val="superscript"/>
        <sz val="11"/>
        <rFont val="Calibri"/>
        <family val="2"/>
        <charset val="238"/>
      </rPr>
      <t>1)</t>
    </r>
  </si>
  <si>
    <t>2) Rb-27S, Rb-28S</t>
  </si>
  <si>
    <r>
      <t xml:space="preserve">10 dni </t>
    </r>
    <r>
      <rPr>
        <vertAlign val="superscript"/>
        <sz val="11"/>
        <rFont val="Calibri"/>
        <family val="2"/>
        <charset val="238"/>
      </rPr>
      <t>2)</t>
    </r>
  </si>
  <si>
    <r>
      <t>10 dni</t>
    </r>
    <r>
      <rPr>
        <vertAlign val="superscript"/>
        <sz val="11"/>
        <rFont val="Calibri"/>
        <family val="2"/>
        <charset val="238"/>
      </rPr>
      <t>3)</t>
    </r>
  </si>
  <si>
    <r>
      <t>1  lutego</t>
    </r>
    <r>
      <rPr>
        <vertAlign val="superscript"/>
        <sz val="11"/>
        <rFont val="Calibri"/>
        <family val="2"/>
        <charset val="238"/>
      </rPr>
      <t>4)</t>
    </r>
  </si>
  <si>
    <r>
      <t>1)</t>
    </r>
    <r>
      <rPr>
        <sz val="11"/>
        <rFont val="Calibri"/>
        <family val="2"/>
        <charset val="238"/>
      </rPr>
      <t xml:space="preserve"> W przypadku gdy dzień przekazania sprawozdania przypada na sobotę lub dzień ustawowo wolny od pracy - pierwszy dzień roboczy następujący po tym dniu.</t>
    </r>
  </si>
  <si>
    <r>
      <t>2)</t>
    </r>
    <r>
      <rPr>
        <sz val="11"/>
        <rFont val="Calibri"/>
        <family val="2"/>
        <charset val="238"/>
      </rPr>
      <t xml:space="preserve"> Sprawozdanie jednostkowe Rb-27S, sporządzane przez Biuro Księgowości i Kontrasygnaty o 7 dni dłużej.</t>
    </r>
  </si>
  <si>
    <r>
      <t>3)</t>
    </r>
    <r>
      <rPr>
        <sz val="11"/>
        <rFont val="Calibri"/>
        <family val="2"/>
        <charset val="238"/>
      </rPr>
      <t xml:space="preserve"> Sprawozdania jednostkowe Rb-27S, Rb-N, sporządzane przez Biuro Księgowości i Kontrasygnaty o 9 dni dłużej z zastrzeżeniem: 
gdy dzień przekazania wypada w sobotę lub w w dzień ustawowo wolny od pracy - w ostatni dzień roboczy przed tym dniem.</t>
    </r>
  </si>
  <si>
    <r>
      <t>4)</t>
    </r>
    <r>
      <rPr>
        <sz val="11"/>
        <rFont val="Calibri"/>
        <family val="2"/>
        <charset val="238"/>
      </rPr>
      <t xml:space="preserve"> Sprawozdania jednostkowe Rb-27S, Rb-N, Rb-PDP sporządzane przez Biuro Księgowości i Kontrasygnaty o 16 dni dłużej.</t>
    </r>
  </si>
  <si>
    <r>
      <t>11 dni</t>
    </r>
    <r>
      <rPr>
        <vertAlign val="superscript"/>
        <sz val="11"/>
        <rFont val="Calibri"/>
        <family val="2"/>
        <charset val="238"/>
      </rPr>
      <t>2)</t>
    </r>
  </si>
  <si>
    <r>
      <t>1)</t>
    </r>
    <r>
      <rPr>
        <sz val="11"/>
        <rFont val="Calibri"/>
        <family val="2"/>
        <charset val="238"/>
      </rPr>
      <t xml:space="preserve"> w przypadku gdy dzień przekazania sprawozdania przypada na sobotę lub dzień ustawowo wolny od pracy - pierwszy dzień roboczy następujący po tym dniu.</t>
    </r>
  </si>
  <si>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sprawozdanie Rb-28 NWS sporządzane jest tylko za I i II kwartał</t>
    </r>
  </si>
  <si>
    <t xml:space="preserve">Terminy przekazywania zbiorczych sprawozdań budżetowych i sprawozdań w zakresie operacji finansowych  sporządzanych przez Dzielnicowe Biura Finansów Oświaty 
do wydziałów dla dzielnic właściwych w sprawach budżetowo-księgowych i przez Miejskie Biuro Finansów Oświaty  do Biura Księgowości i Kontrasygnaty </t>
  </si>
  <si>
    <r>
      <t>14 dni</t>
    </r>
    <r>
      <rPr>
        <vertAlign val="superscript"/>
        <sz val="11"/>
        <rFont val="Calibri"/>
        <family val="2"/>
        <charset val="238"/>
      </rPr>
      <t>2)</t>
    </r>
  </si>
  <si>
    <t xml:space="preserve">Terminy przekazywania zbiorczych sprawozdań budżetowych i sprawozdań w zakresie operacji finansowych sporządzanych przez wydziały dla dzielnic właściwe w sprawach budżetowo-księgowych do Biura Księgowości i Kontrasygnaty </t>
  </si>
  <si>
    <r>
      <t>Termin złożenia sprawozdania po upływie okresu sprawozdawczego nie poźniej niż</t>
    </r>
    <r>
      <rPr>
        <b/>
        <vertAlign val="superscript"/>
        <sz val="11"/>
        <rFont val="Calibri"/>
        <family val="2"/>
        <charset val="238"/>
      </rPr>
      <t>1)</t>
    </r>
    <r>
      <rPr>
        <b/>
        <sz val="11"/>
        <rFont val="Calibri"/>
        <family val="2"/>
        <charset val="238"/>
      </rPr>
      <t xml:space="preserve">  </t>
    </r>
  </si>
  <si>
    <t xml:space="preserve"> 45 dni</t>
  </si>
  <si>
    <t>45 dni</t>
  </si>
  <si>
    <r>
      <t xml:space="preserve">Komentarz do bilansu jednostek budżetowych m.st. Warszawy  
i zakładów budżetowych m.st. Warszawy 
sporządzonego na 31.12. </t>
    </r>
    <r>
      <rPr>
        <sz val="14"/>
        <rFont val="Calibri"/>
        <family val="2"/>
        <charset val="238"/>
      </rPr>
      <t>…....….</t>
    </r>
    <r>
      <rPr>
        <b/>
        <sz val="14"/>
        <rFont val="Calibri"/>
        <family val="2"/>
        <charset val="238"/>
      </rPr>
      <t xml:space="preserve">
(po wycenie bilansowej - aktualizacji)</t>
    </r>
  </si>
  <si>
    <r>
      <t xml:space="preserve">Zestawienie kont majątkowych
</t>
    </r>
    <r>
      <rPr>
        <sz val="14"/>
        <rFont val="Calibri"/>
        <family val="2"/>
        <charset val="238"/>
      </rPr>
      <t>(stan na 31.12. …...)</t>
    </r>
  </si>
  <si>
    <t>AKTYWA                                                                                                    BILANS ZAMKNIĘCIA  31.12………....</t>
  </si>
  <si>
    <t>PASYWA                                                              BILANS ZAMKNIĘCIA 31.12…….r.</t>
  </si>
  <si>
    <t>Powierzchnia m²</t>
  </si>
  <si>
    <t>Wartość początkowa na początek roku</t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</si>
  <si>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</si>
  <si>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</si>
  <si>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</si>
  <si>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</si>
  <si>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</si>
  <si>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</si>
  <si>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</si>
  <si>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</si>
  <si>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</si>
  <si>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</si>
  <si>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</si>
  <si>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</si>
  <si>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</si>
  <si>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</si>
  <si>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</si>
  <si>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</si>
  <si>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</si>
  <si>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</si>
  <si>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3) Rb-UZ</t>
  </si>
  <si>
    <t xml:space="preserve"> Rb-UZ</t>
  </si>
  <si>
    <t>Kwota należności z tytułu podatków realizowanych przez organy podatkowe podległe ministrowi właściwemu do spraw finansów publicznych wykazywanych w sprawozdaniu z wykonania planu dochodów budżetowych</t>
  </si>
  <si>
    <r>
      <t>10 dni</t>
    </r>
    <r>
      <rPr>
        <vertAlign val="superscript"/>
        <sz val="11"/>
        <rFont val="Calibri"/>
        <family val="2"/>
        <charset val="238"/>
      </rPr>
      <t xml:space="preserve"> 5)</t>
    </r>
  </si>
  <si>
    <r>
      <t>1 lutego</t>
    </r>
    <r>
      <rPr>
        <vertAlign val="superscript"/>
        <sz val="11"/>
        <rFont val="Calibri"/>
        <family val="2"/>
        <charset val="238"/>
      </rPr>
      <t xml:space="preserve"> </t>
    </r>
  </si>
  <si>
    <r>
      <t xml:space="preserve">5) </t>
    </r>
    <r>
      <rPr>
        <sz val="11"/>
        <rFont val="Calibri"/>
        <family val="2"/>
        <charset val="238"/>
      </rPr>
      <t>Sprawozdanie Rb-28 NWS sporządzane jest tylko za I i II kwartał.</t>
    </r>
  </si>
  <si>
    <t xml:space="preserve">Wyłączenia w zakresie decyzji za zajęcie pasa drogi  
na 31.12. 2022 r. </t>
  </si>
  <si>
    <t>Wykaz zakupu środków trwałych/wartości niematerialnych i prawnych pomiędzy jednostkami w roku obrotowym 2022 podlegających wyłączeniu</t>
  </si>
  <si>
    <t>Wykaz sprzedaży środków trwałych/wartości niematerialnych i prawnych pomiędzy jednostkami w roku obrotowym 2022 podlegających wyłączeniu</t>
  </si>
  <si>
    <t>Wykaz gruntów
 stanowiących własność m.st. Warszawy* przekazanych w użytkowanie / użytkowanie wieczyste spółkom, sp zoz-om oraz instytucjom kultury
na dzień 31.12.2022 r. podlegających wyłączeniu</t>
  </si>
  <si>
    <t>Wykaz jednostek objętych łącznym sprawozdaniem finansowym, sporządzony na dzień 31.12. 2022</t>
  </si>
  <si>
    <t>Zadłużenie łącznie krótko i długoterminowe z tytułu kredytów i obligacji na dzień 31.12. 2022  r.</t>
  </si>
  <si>
    <t>Zobowiązania finansowe długoterminowe w bilansie z wykonania budżetu według zapadalności na dzień 31.12. 2022 r.</t>
  </si>
  <si>
    <t>zabezpieczenie środków otrzymanych z NFOŚiGW na realizację inwestycji objętej porozumieniem o rezalizacji projektu ISPA 2000/PL/16/P/PE/020 pn. Zaopatrzenie w wodę i oczyszczanie ścieków w Warszawie (dot. stanu na początek roku - weksel wyksięgowany 31.03.2022 r.); zabezpieczenie środków otrzymanych z Ministerstwa Kultury i Dziedzictwa Narodowego na rezlizację projektu pn. Renowacja i adaptacja na cele kulturalne piwnic Stromiejskich Warszawy na obszarze wpisu na listę Światowego dziedzictwa UNESCO w ramach umowy nr 39/PL0236/NMF/2018 ; zabezpieczenie umowy pożyczki nr ENERG/03/06/2021 z Mazowieckiego Regionalnego Funduszu Pożyczkowego Sp. z o.o.</t>
  </si>
  <si>
    <t>granty,dotacje,darowizny COVID-19</t>
  </si>
  <si>
    <t>inne, niezwiązane ze zwalczaniem Covid-19</t>
  </si>
  <si>
    <t>związane z pomocą obywatelom Ukrainy</t>
  </si>
  <si>
    <t>darowizny na pomoc humanitarną obywatelom Ukrainy</t>
  </si>
  <si>
    <t>sprzedaż węgla</t>
  </si>
  <si>
    <t>nie wystąpiły</t>
  </si>
  <si>
    <t>Urząd Miasta Stołecznego Warszawy</t>
  </si>
  <si>
    <t>II. Dodatkowe informacje i objaśnienia</t>
  </si>
  <si>
    <t>Liczba udziałów/akcji</t>
  </si>
  <si>
    <t>Wartość brutto udziałów/akcji</t>
  </si>
  <si>
    <t>Zysk/strata netto za rok zakończony dnia 31 grudnia bieżącego roku</t>
  </si>
  <si>
    <t>Kapitały własne na dzień 31 grudnia bieżącego roku</t>
  </si>
  <si>
    <t>Metro Warszawskie Spółka z o.o.</t>
  </si>
  <si>
    <t>Miejskie Przedsiębiorstwo Oczyszczania w m. st. Warszawie Spółka z o.o.</t>
  </si>
  <si>
    <t>Miejskie Przedsiębiorstwo Realizacji Inwestycji Sp. z o.o.</t>
  </si>
  <si>
    <t>Miejskie Przedsiębiorstwo Usług Komunalnych Spółka z o.o.</t>
  </si>
  <si>
    <t xml:space="preserve">Miejskie Przedsiębiorstwo Wodociągów i Kanalizacji w m. st. Warszawie SA </t>
  </si>
  <si>
    <t>Miejskie Zakłady Autobusowe Spółka z o.o.</t>
  </si>
  <si>
    <t>Przedsięb. Gospodarki Maszynami Budownictwa Warszawa</t>
  </si>
  <si>
    <t>"WAREXPO" Sp. z o.o.</t>
  </si>
  <si>
    <t>Szybka Kolej Miejska Spółka z o.o.</t>
  </si>
  <si>
    <t>Towarzystwo Budownictwa Społecznego Warszawa Południe Spółka z o.o.</t>
  </si>
  <si>
    <t>TBS Warszawa Północ Spółka z o.o.</t>
  </si>
  <si>
    <t>Tramwaje Warszawskie Spółka z o.o.</t>
  </si>
  <si>
    <t>Zarząd Pałacu Kultury i Nauki SPÓŁKA z O.O.</t>
  </si>
  <si>
    <t>Centrum Medyczne Żelazna Spółka z o.o.</t>
  </si>
  <si>
    <t>Szpital Solec</t>
  </si>
  <si>
    <t>Stołeczne Centrum Opiekuńczo-Lecznicze Spółka z o.o.</t>
  </si>
  <si>
    <t>Szpital Praskip.w. Przemienienia Pańskiego</t>
  </si>
  <si>
    <t>Szpital Grochowski im. Dr med.. Rafała Masztaka</t>
  </si>
  <si>
    <t>Szpital Czerniakowski Spółka z o.o.</t>
  </si>
  <si>
    <t>Sedeco Spółka z o.o.</t>
  </si>
  <si>
    <t>Country House U.A. sp. z o.o. w likwidacji</t>
  </si>
  <si>
    <t>Mazowiecki Fundusz Poręczeń Kredytowych Sp. z o.o.</t>
  </si>
  <si>
    <t>INNE (poniżej 20%)</t>
  </si>
  <si>
    <t>Szpital Wolski im. Anny Gostyńskiej Spółka z o.o.</t>
  </si>
  <si>
    <t>Zysk/strata netto za rok zakończony dnia 31 grudnia poprzedniego roku</t>
  </si>
  <si>
    <t>Stołeczne Przedsiębiorstwo Usług Plastycznych i wystaw Artystycznych WAREXPO SPÓŁKA z O.O.</t>
  </si>
  <si>
    <t>TBS Warszawa Południe Sp. z o.o.</t>
  </si>
  <si>
    <t>Szpital Praski p.w. Przemienienia Pańskiego Sp. z o.o</t>
  </si>
  <si>
    <t>Przedsiębiorstwo Gospodarki Maszynami Budownictwa "Warszawa" Spółka z o.o.</t>
  </si>
  <si>
    <t>SEDECO Sp. z. o.o.</t>
  </si>
  <si>
    <r>
      <t xml:space="preserve">Centrum Medyczne </t>
    </r>
    <r>
      <rPr>
        <sz val="11"/>
        <color theme="1"/>
        <rFont val="Calibri"/>
        <family val="2"/>
        <charset val="238"/>
      </rPr>
      <t>„</t>
    </r>
    <r>
      <rPr>
        <sz val="11"/>
        <color theme="1"/>
        <rFont val="Verdana"/>
        <family val="2"/>
        <charset val="238"/>
      </rPr>
      <t>Żelazna</t>
    </r>
    <r>
      <rPr>
        <sz val="11"/>
        <color theme="1"/>
        <rFont val="Calibri"/>
        <family val="2"/>
        <charset val="238"/>
      </rPr>
      <t>”</t>
    </r>
    <r>
      <rPr>
        <sz val="11"/>
        <color theme="1"/>
        <rFont val="Verdana"/>
        <family val="2"/>
        <charset val="238"/>
      </rPr>
      <t xml:space="preserve"> Sp. z o.o</t>
    </r>
  </si>
  <si>
    <t xml:space="preserve">GGKO - Zarządzanie Nieruchomościami Sp. z o.o. </t>
  </si>
  <si>
    <t>Szpital Grochowski im. Dr med. Rafała Masztaka</t>
  </si>
  <si>
    <t>Stołeczne Centrum Opiekuńczo-Lecznicze Sp. z o.o.</t>
  </si>
  <si>
    <t>Szpital Grochowski im. dr med. Rafała Masztaka Sp. z o.o.</t>
  </si>
  <si>
    <t>Szpital SOLEC Sp. z o.o.</t>
  </si>
  <si>
    <t>Zarząd Pałacu Kultury i Nauki Spółka z o.o.</t>
  </si>
  <si>
    <t>Informacja dodatkowa do sprawozdania finansowego za rok obrotowy zakończony 31 grudnia 2022</t>
  </si>
  <si>
    <t>koszty związane z dystrybucją węgla kamiennego po cenach preferencyjnych</t>
  </si>
  <si>
    <t>Warszawskie Centrum Opieki Medycznej „Kopernik” Spółka z o.o.</t>
  </si>
  <si>
    <t xml:space="preserve">koszty związane z pomocą obywatelom Ukrainy w związku z konfliktem zbrojnym </t>
  </si>
  <si>
    <t>koszty związane z przeciwdziałaniem i usuwaniem skutków Covid-19</t>
  </si>
  <si>
    <t xml:space="preserve">koszty związane z wypłatą dodatków cieplnych dla gospodarstw domowych,wypłatą dodatków dla podmiotów wrażliwych oraz rekompensat dla przedsiębiorców energetycznych </t>
  </si>
  <si>
    <t>nie dotyczy</t>
  </si>
  <si>
    <t>KOREKTA 1</t>
  </si>
  <si>
    <t>Centrum Medyczne „Żelazna” Sp. z o.o</t>
  </si>
  <si>
    <t>TBS Warszawa Północ Sp. z o.o.</t>
  </si>
  <si>
    <t>Tramwaje Warszawskie Sp. z o.o.</t>
  </si>
  <si>
    <t>Stołeczne Przedsiębiorstwo Usług Plastycznych i wystaw Artystycznych WAREXPO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</si>
</sst>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#,##0.00;[Red]#,##0.00"/>
    <numFmt numFmtId="166" formatCode="0.0000%"/>
  </numFmts>
  <fonts count="9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4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11"/>
      <color indexed="12"/>
      <name val="Calibri"/>
      <family val="2"/>
      <charset val="238"/>
    </font>
    <font>
      <u/>
      <sz val="11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06">
    <xf numFmtId="0" fontId="0" fillId="0" borderId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6" borderId="0" applyNumberFormat="0" applyBorder="0" applyAlignment="0" applyProtection="0"/>
    <xf numFmtId="0" fontId="6" fillId="25" borderId="0" applyNumberFormat="0" applyBorder="0" applyAlignment="0" applyProtection="0"/>
    <xf numFmtId="0" fontId="8" fillId="16" borderId="0" applyNumberFormat="0" applyBorder="0" applyAlignment="0" applyProtection="0"/>
    <xf numFmtId="0" fontId="9" fillId="28" borderId="1" applyNumberFormat="0" applyAlignment="0" applyProtection="0"/>
    <xf numFmtId="0" fontId="10" fillId="17" borderId="2" applyNumberFormat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3" fillId="33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5" borderId="1" applyNumberFormat="0" applyAlignment="0" applyProtection="0"/>
    <xf numFmtId="0" fontId="18" fillId="0" borderId="7" applyNumberFormat="0" applyFill="0" applyAlignment="0" applyProtection="0"/>
    <xf numFmtId="0" fontId="19" fillId="25" borderId="0" applyNumberFormat="0" applyBorder="0" applyAlignment="0" applyProtection="0"/>
    <xf numFmtId="0" fontId="2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24" borderId="8" applyNumberFormat="0" applyFont="0" applyAlignment="0" applyProtection="0"/>
    <xf numFmtId="0" fontId="20" fillId="28" borderId="3" applyNumberFormat="0" applyAlignment="0" applyProtection="0"/>
    <xf numFmtId="4" fontId="21" fillId="34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21" fillId="34" borderId="9" applyNumberFormat="0" applyProtection="0">
      <alignment horizontal="left" vertical="center" indent="1"/>
    </xf>
    <xf numFmtId="0" fontId="21" fillId="34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23" fillId="7" borderId="9" applyNumberFormat="0" applyProtection="0">
      <alignment horizontal="right" vertical="center"/>
    </xf>
    <xf numFmtId="4" fontId="23" fillId="3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27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9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1" fillId="38" borderId="10" applyNumberFormat="0" applyProtection="0">
      <alignment horizontal="left" vertical="center" indent="1"/>
    </xf>
    <xf numFmtId="4" fontId="23" fillId="39" borderId="0" applyNumberFormat="0" applyProtection="0">
      <alignment horizontal="left" vertical="center" indent="1"/>
    </xf>
    <xf numFmtId="4" fontId="24" fillId="8" borderId="0" applyNumberFormat="0" applyProtection="0">
      <alignment horizontal="left" vertical="center" indent="1"/>
    </xf>
    <xf numFmtId="4" fontId="23" fillId="2" borderId="9" applyNumberFormat="0" applyProtection="0">
      <alignment horizontal="right" vertical="center"/>
    </xf>
    <xf numFmtId="4" fontId="25" fillId="39" borderId="0" applyNumberFormat="0" applyProtection="0">
      <alignment horizontal="left" vertical="center" indent="1"/>
    </xf>
    <xf numFmtId="4" fontId="25" fillId="2" borderId="0" applyNumberFormat="0" applyProtection="0">
      <alignment horizontal="left" vertical="center" indent="1"/>
    </xf>
    <xf numFmtId="0" fontId="11" fillId="8" borderId="9" applyNumberFormat="0" applyProtection="0">
      <alignment horizontal="left" vertical="center" indent="1"/>
    </xf>
    <xf numFmtId="0" fontId="11" fillId="8" borderId="9" applyNumberFormat="0" applyProtection="0">
      <alignment horizontal="left" vertical="top" indent="1"/>
    </xf>
    <xf numFmtId="0" fontId="11" fillId="2" borderId="9" applyNumberFormat="0" applyProtection="0">
      <alignment horizontal="left" vertical="center" indent="1"/>
    </xf>
    <xf numFmtId="0" fontId="11" fillId="2" borderId="9" applyNumberFormat="0" applyProtection="0">
      <alignment horizontal="left" vertical="top" indent="1"/>
    </xf>
    <xf numFmtId="0" fontId="11" fillId="6" borderId="9" applyNumberFormat="0" applyProtection="0">
      <alignment horizontal="left" vertical="center" indent="1"/>
    </xf>
    <xf numFmtId="0" fontId="11" fillId="6" borderId="9" applyNumberFormat="0" applyProtection="0">
      <alignment horizontal="left" vertical="top" indent="1"/>
    </xf>
    <xf numFmtId="0" fontId="11" fillId="39" borderId="9" applyNumberFormat="0" applyProtection="0">
      <alignment horizontal="left" vertical="center" indent="1"/>
    </xf>
    <xf numFmtId="0" fontId="11" fillId="39" borderId="9" applyNumberFormat="0" applyProtection="0">
      <alignment horizontal="left" vertical="top" indent="1"/>
    </xf>
    <xf numFmtId="0" fontId="11" fillId="5" borderId="11" applyNumberFormat="0">
      <protection locked="0"/>
    </xf>
    <xf numFmtId="4" fontId="23" fillId="4" borderId="9" applyNumberFormat="0" applyProtection="0">
      <alignment vertical="center"/>
    </xf>
    <xf numFmtId="4" fontId="26" fillId="4" borderId="9" applyNumberFormat="0" applyProtection="0">
      <alignment vertical="center"/>
    </xf>
    <xf numFmtId="4" fontId="23" fillId="4" borderId="9" applyNumberFormat="0" applyProtection="0">
      <alignment horizontal="left" vertical="center" indent="1"/>
    </xf>
    <xf numFmtId="0" fontId="23" fillId="4" borderId="9" applyNumberFormat="0" applyProtection="0">
      <alignment horizontal="left" vertical="top" indent="1"/>
    </xf>
    <xf numFmtId="4" fontId="23" fillId="39" borderId="9" applyNumberFormat="0" applyProtection="0">
      <alignment horizontal="right" vertical="center"/>
    </xf>
    <xf numFmtId="4" fontId="26" fillId="39" borderId="9" applyNumberFormat="0" applyProtection="0">
      <alignment horizontal="right" vertical="center"/>
    </xf>
    <xf numFmtId="4" fontId="23" fillId="2" borderId="9" applyNumberFormat="0" applyProtection="0">
      <alignment horizontal="left" vertical="center" indent="1"/>
    </xf>
    <xf numFmtId="0" fontId="23" fillId="2" borderId="9" applyNumberFormat="0" applyProtection="0">
      <alignment horizontal="left" vertical="top" indent="1"/>
    </xf>
    <xf numFmtId="4" fontId="27" fillId="40" borderId="0" applyNumberFormat="0" applyProtection="0">
      <alignment horizontal="left" vertical="center" indent="1"/>
    </xf>
    <xf numFmtId="4" fontId="28" fillId="39" borderId="9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12" fillId="0" borderId="12" applyNumberFormat="0" applyFill="0" applyAlignment="0" applyProtection="0"/>
    <xf numFmtId="164" fontId="1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2" fillId="0" borderId="0"/>
    <xf numFmtId="0" fontId="2" fillId="24" borderId="8" applyNumberFormat="0" applyFont="0" applyAlignment="0" applyProtection="0"/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top" indent="1"/>
    </xf>
    <xf numFmtId="0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0" fontId="2" fillId="6" borderId="9" applyNumberFormat="0" applyProtection="0">
      <alignment horizontal="left" vertical="center" indent="1"/>
    </xf>
    <xf numFmtId="0" fontId="2" fillId="6" borderId="9" applyNumberFormat="0" applyProtection="0">
      <alignment horizontal="left" vertical="top" indent="1"/>
    </xf>
    <xf numFmtId="0" fontId="2" fillId="39" borderId="9" applyNumberFormat="0" applyProtection="0">
      <alignment horizontal="left" vertical="center" indent="1"/>
    </xf>
    <xf numFmtId="0" fontId="2" fillId="39" borderId="9" applyNumberFormat="0" applyProtection="0">
      <alignment horizontal="left" vertical="top" indent="1"/>
    </xf>
    <xf numFmtId="0" fontId="2" fillId="5" borderId="11" applyNumberFormat="0">
      <protection locked="0"/>
    </xf>
    <xf numFmtId="164" fontId="2" fillId="0" borderId="0" applyFont="0" applyFill="0" applyBorder="0" applyAlignment="0" applyProtection="0"/>
  </cellStyleXfs>
  <cellXfs count="1457">
    <xf numFmtId="0" fontId="0" fillId="0" borderId="0" xfId="0"/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horizontal="left"/>
    </xf>
    <xf numFmtId="4" fontId="34" fillId="0" borderId="0" xfId="0" applyNumberFormat="1" applyFont="1" applyAlignment="1">
      <alignment horizontal="left"/>
    </xf>
    <xf numFmtId="0" fontId="34" fillId="0" borderId="0" xfId="43" applyFont="1" applyAlignment="1">
      <alignment horizontal="left" wrapText="1"/>
    </xf>
    <xf numFmtId="4" fontId="36" fillId="0" borderId="0" xfId="0" applyNumberFormat="1" applyFont="1" applyAlignment="1">
      <alignment vertical="center"/>
    </xf>
    <xf numFmtId="0" fontId="64" fillId="0" borderId="13" xfId="0" applyFont="1" applyFill="1" applyBorder="1" applyAlignment="1">
      <alignment horizontal="center" wrapText="1"/>
    </xf>
    <xf numFmtId="0" fontId="64" fillId="0" borderId="14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4" fontId="64" fillId="0" borderId="99" xfId="0" applyNumberFormat="1" applyFont="1" applyFill="1" applyBorder="1" applyAlignment="1">
      <alignment horizontal="right"/>
    </xf>
    <xf numFmtId="4" fontId="64" fillId="0" borderId="100" xfId="0" applyNumberFormat="1" applyFont="1" applyFill="1" applyBorder="1" applyAlignment="1">
      <alignment horizontal="right"/>
    </xf>
    <xf numFmtId="4" fontId="64" fillId="44" borderId="99" xfId="0" applyNumberFormat="1" applyFont="1" applyFill="1" applyBorder="1" applyAlignment="1">
      <alignment horizontal="right"/>
    </xf>
    <xf numFmtId="4" fontId="64" fillId="44" borderId="100" xfId="0" applyNumberFormat="1" applyFont="1" applyFill="1" applyBorder="1" applyAlignment="1">
      <alignment horizontal="right"/>
    </xf>
    <xf numFmtId="4" fontId="64" fillId="44" borderId="104" xfId="0" applyNumberFormat="1" applyFont="1" applyFill="1" applyBorder="1" applyAlignment="1">
      <alignment horizontal="right"/>
    </xf>
    <xf numFmtId="4" fontId="64" fillId="44" borderId="105" xfId="0" applyNumberFormat="1" applyFont="1" applyFill="1" applyBorder="1" applyAlignment="1">
      <alignment horizontal="right"/>
    </xf>
    <xf numFmtId="0" fontId="65" fillId="0" borderId="0" xfId="0" applyFont="1" applyFill="1" applyBorder="1"/>
    <xf numFmtId="4" fontId="64" fillId="0" borderId="0" xfId="0" applyNumberFormat="1" applyFont="1" applyFill="1" applyBorder="1" applyAlignment="1">
      <alignment horizontal="right"/>
    </xf>
    <xf numFmtId="0" fontId="66" fillId="0" borderId="0" xfId="0" applyFont="1" applyAlignment="1">
      <alignment horizontal="left"/>
    </xf>
    <xf numFmtId="0" fontId="34" fillId="0" borderId="0" xfId="0" applyFont="1"/>
    <xf numFmtId="4" fontId="64" fillId="45" borderId="106" xfId="0" applyNumberFormat="1" applyFont="1" applyFill="1" applyBorder="1" applyAlignment="1">
      <alignment horizontal="right"/>
    </xf>
    <xf numFmtId="4" fontId="64" fillId="45" borderId="108" xfId="0" applyNumberFormat="1" applyFont="1" applyFill="1" applyBorder="1" applyAlignment="1">
      <alignment horizontal="right"/>
    </xf>
    <xf numFmtId="0" fontId="34" fillId="0" borderId="0" xfId="40" applyFont="1" applyFill="1" applyAlignment="1" applyProtection="1">
      <alignment vertical="center" wrapText="1"/>
    </xf>
    <xf numFmtId="0" fontId="34" fillId="0" borderId="0" xfId="40" applyFont="1" applyFill="1" applyAlignment="1" applyProtection="1">
      <alignment vertical="center"/>
    </xf>
    <xf numFmtId="0" fontId="35" fillId="44" borderId="18" xfId="40" applyFont="1" applyFill="1" applyBorder="1" applyAlignment="1" applyProtection="1">
      <alignment horizontal="center" vertical="center" wrapText="1"/>
    </xf>
    <xf numFmtId="4" fontId="35" fillId="44" borderId="18" xfId="40" applyNumberFormat="1" applyFont="1" applyFill="1" applyBorder="1" applyAlignment="1" applyProtection="1">
      <alignment horizontal="center" vertical="center" wrapText="1"/>
    </xf>
    <xf numFmtId="0" fontId="35" fillId="44" borderId="19" xfId="40" applyFont="1" applyFill="1" applyBorder="1" applyAlignment="1" applyProtection="1">
      <alignment horizontal="center" vertical="center" wrapText="1"/>
    </xf>
    <xf numFmtId="4" fontId="35" fillId="0" borderId="20" xfId="40" applyNumberFormat="1" applyFont="1" applyFill="1" applyBorder="1" applyAlignment="1" applyProtection="1">
      <alignment horizontal="center" vertical="center" wrapText="1"/>
    </xf>
    <xf numFmtId="0" fontId="35" fillId="0" borderId="21" xfId="40" applyFont="1" applyFill="1" applyBorder="1" applyAlignment="1" applyProtection="1">
      <alignment horizontal="center" vertical="center" wrapText="1"/>
    </xf>
    <xf numFmtId="4" fontId="35" fillId="44" borderId="22" xfId="40" applyNumberFormat="1" applyFont="1" applyFill="1" applyBorder="1" applyAlignment="1" applyProtection="1">
      <alignment vertical="center"/>
    </xf>
    <xf numFmtId="4" fontId="35" fillId="44" borderId="23" xfId="40" applyNumberFormat="1" applyFont="1" applyFill="1" applyBorder="1" applyAlignment="1" applyProtection="1">
      <alignment vertical="center"/>
    </xf>
    <xf numFmtId="0" fontId="35" fillId="0" borderId="24" xfId="40" applyFont="1" applyFill="1" applyBorder="1" applyAlignment="1" applyProtection="1">
      <alignment vertical="center" wrapText="1"/>
    </xf>
    <xf numFmtId="4" fontId="35" fillId="0" borderId="24" xfId="40" applyNumberFormat="1" applyFont="1" applyFill="1" applyBorder="1" applyAlignment="1" applyProtection="1">
      <alignment vertical="center"/>
    </xf>
    <xf numFmtId="4" fontId="35" fillId="0" borderId="25" xfId="40" applyNumberFormat="1" applyFont="1" applyFill="1" applyBorder="1" applyAlignment="1" applyProtection="1">
      <alignment vertical="center"/>
    </xf>
    <xf numFmtId="4" fontId="35" fillId="44" borderId="26" xfId="40" applyNumberFormat="1" applyFont="1" applyFill="1" applyBorder="1" applyAlignment="1" applyProtection="1">
      <alignment vertical="center"/>
    </xf>
    <xf numFmtId="4" fontId="35" fillId="44" borderId="27" xfId="40" applyNumberFormat="1" applyFont="1" applyFill="1" applyBorder="1" applyAlignment="1" applyProtection="1">
      <alignment vertical="center"/>
    </xf>
    <xf numFmtId="0" fontId="34" fillId="0" borderId="0" xfId="40" applyFont="1" applyFill="1" applyBorder="1" applyAlignment="1" applyProtection="1">
      <alignment vertical="center"/>
    </xf>
    <xf numFmtId="0" fontId="34" fillId="0" borderId="21" xfId="40" applyFont="1" applyFill="1" applyBorder="1" applyAlignment="1" applyProtection="1">
      <alignment vertical="center"/>
    </xf>
    <xf numFmtId="0" fontId="64" fillId="45" borderId="109" xfId="0" applyFont="1" applyFill="1" applyBorder="1" applyAlignment="1">
      <alignment horizontal="center" wrapText="1"/>
    </xf>
    <xf numFmtId="0" fontId="64" fillId="45" borderId="110" xfId="0" applyFont="1" applyFill="1" applyBorder="1" applyAlignment="1">
      <alignment horizontal="center" wrapText="1"/>
    </xf>
    <xf numFmtId="0" fontId="64" fillId="45" borderId="111" xfId="0" applyFont="1" applyFill="1" applyBorder="1" applyAlignment="1">
      <alignment horizontal="center" wrapText="1"/>
    </xf>
    <xf numFmtId="0" fontId="65" fillId="0" borderId="101" xfId="0" applyFont="1" applyBorder="1" applyAlignment="1">
      <alignment wrapText="1"/>
    </xf>
    <xf numFmtId="4" fontId="65" fillId="0" borderId="99" xfId="0" applyNumberFormat="1" applyFont="1" applyBorder="1" applyAlignment="1">
      <alignment horizontal="right"/>
    </xf>
    <xf numFmtId="4" fontId="65" fillId="0" borderId="100" xfId="0" applyNumberFormat="1" applyFont="1" applyFill="1" applyBorder="1" applyAlignment="1">
      <alignment horizontal="right"/>
    </xf>
    <xf numFmtId="0" fontId="65" fillId="0" borderId="112" xfId="0" applyFont="1" applyBorder="1" applyAlignment="1">
      <alignment wrapText="1"/>
    </xf>
    <xf numFmtId="0" fontId="65" fillId="0" borderId="113" xfId="0" applyFont="1" applyBorder="1" applyAlignment="1">
      <alignment wrapText="1"/>
    </xf>
    <xf numFmtId="0" fontId="65" fillId="0" borderId="114" xfId="0" applyFont="1" applyFill="1" applyBorder="1" applyAlignment="1">
      <alignment wrapText="1"/>
    </xf>
    <xf numFmtId="0" fontId="65" fillId="0" borderId="115" xfId="0" applyFont="1" applyBorder="1" applyAlignment="1">
      <alignment wrapText="1"/>
    </xf>
    <xf numFmtId="4" fontId="65" fillId="0" borderId="116" xfId="0" applyNumberFormat="1" applyFont="1" applyBorder="1" applyAlignment="1">
      <alignment horizontal="right"/>
    </xf>
    <xf numFmtId="2" fontId="65" fillId="0" borderId="116" xfId="0" applyNumberFormat="1" applyFont="1" applyBorder="1" applyAlignment="1">
      <alignment horizontal="right"/>
    </xf>
    <xf numFmtId="2" fontId="65" fillId="0" borderId="117" xfId="0" applyNumberFormat="1" applyFont="1" applyFill="1" applyBorder="1" applyAlignment="1">
      <alignment horizontal="right"/>
    </xf>
    <xf numFmtId="0" fontId="64" fillId="45" borderId="28" xfId="0" applyFont="1" applyFill="1" applyBorder="1" applyAlignment="1">
      <alignment horizontal="center" wrapText="1"/>
    </xf>
    <xf numFmtId="0" fontId="64" fillId="45" borderId="11" xfId="0" applyFont="1" applyFill="1" applyBorder="1" applyAlignment="1">
      <alignment horizontal="center" wrapText="1"/>
    </xf>
    <xf numFmtId="0" fontId="64" fillId="45" borderId="25" xfId="0" applyFont="1" applyFill="1" applyBorder="1" applyAlignment="1">
      <alignment horizontal="center" wrapText="1"/>
    </xf>
    <xf numFmtId="0" fontId="64" fillId="45" borderId="29" xfId="0" applyFont="1" applyFill="1" applyBorder="1" applyAlignment="1">
      <alignment horizontal="center" wrapText="1"/>
    </xf>
    <xf numFmtId="0" fontId="64" fillId="45" borderId="30" xfId="0" applyFont="1" applyFill="1" applyBorder="1" applyAlignment="1">
      <alignment horizontal="center" wrapText="1"/>
    </xf>
    <xf numFmtId="0" fontId="64" fillId="45" borderId="31" xfId="0" applyFont="1" applyFill="1" applyBorder="1" applyAlignment="1">
      <alignment horizontal="center" wrapText="1"/>
    </xf>
    <xf numFmtId="0" fontId="64" fillId="0" borderId="24" xfId="0" applyFont="1" applyBorder="1" applyAlignment="1">
      <alignment wrapText="1"/>
    </xf>
    <xf numFmtId="2" fontId="65" fillId="0" borderId="28" xfId="0" applyNumberFormat="1" applyFont="1" applyBorder="1" applyAlignment="1">
      <alignment wrapText="1"/>
    </xf>
    <xf numFmtId="2" fontId="65" fillId="0" borderId="11" xfId="0" applyNumberFormat="1" applyFont="1" applyBorder="1" applyAlignment="1">
      <alignment wrapText="1"/>
    </xf>
    <xf numFmtId="2" fontId="65" fillId="0" borderId="25" xfId="0" applyNumberFormat="1" applyFont="1" applyBorder="1" applyAlignment="1">
      <alignment wrapText="1"/>
    </xf>
    <xf numFmtId="0" fontId="64" fillId="44" borderId="26" xfId="0" applyFont="1" applyFill="1" applyBorder="1" applyAlignment="1">
      <alignment wrapText="1"/>
    </xf>
    <xf numFmtId="4" fontId="64" fillId="44" borderId="35" xfId="0" applyNumberFormat="1" applyFont="1" applyFill="1" applyBorder="1" applyAlignment="1">
      <alignment horizontal="right"/>
    </xf>
    <xf numFmtId="4" fontId="64" fillId="44" borderId="36" xfId="0" applyNumberFormat="1" applyFont="1" applyFill="1" applyBorder="1" applyAlignment="1">
      <alignment horizontal="right"/>
    </xf>
    <xf numFmtId="4" fontId="64" fillId="44" borderId="37" xfId="0" applyNumberFormat="1" applyFont="1" applyFill="1" applyBorder="1" applyAlignment="1">
      <alignment horizontal="right"/>
    </xf>
    <xf numFmtId="4" fontId="64" fillId="44" borderId="13" xfId="0" applyNumberFormat="1" applyFont="1" applyFill="1" applyBorder="1" applyAlignment="1">
      <alignment horizontal="right"/>
    </xf>
    <xf numFmtId="4" fontId="64" fillId="44" borderId="38" xfId="0" applyNumberFormat="1" applyFont="1" applyFill="1" applyBorder="1" applyAlignment="1">
      <alignment horizontal="right"/>
    </xf>
    <xf numFmtId="0" fontId="65" fillId="45" borderId="39" xfId="0" applyFont="1" applyFill="1" applyBorder="1" applyAlignment="1">
      <alignment horizontal="center" wrapText="1"/>
    </xf>
    <xf numFmtId="0" fontId="65" fillId="0" borderId="33" xfId="0" applyFont="1" applyBorder="1" applyAlignment="1">
      <alignment wrapText="1"/>
    </xf>
    <xf numFmtId="4" fontId="65" fillId="0" borderId="34" xfId="0" applyNumberFormat="1" applyFont="1" applyBorder="1" applyAlignment="1">
      <alignment horizontal="right"/>
    </xf>
    <xf numFmtId="4" fontId="65" fillId="0" borderId="40" xfId="0" applyNumberFormat="1" applyFont="1" applyBorder="1" applyAlignment="1">
      <alignment horizontal="right"/>
    </xf>
    <xf numFmtId="4" fontId="65" fillId="0" borderId="113" xfId="0" applyNumberFormat="1" applyFont="1" applyBorder="1" applyAlignment="1">
      <alignment horizontal="right"/>
    </xf>
    <xf numFmtId="4" fontId="65" fillId="0" borderId="114" xfId="0" applyNumberFormat="1" applyFont="1" applyBorder="1" applyAlignment="1">
      <alignment horizontal="right"/>
    </xf>
    <xf numFmtId="4" fontId="65" fillId="0" borderId="99" xfId="0" applyNumberFormat="1" applyFont="1" applyFill="1" applyBorder="1" applyAlignment="1">
      <alignment horizontal="right"/>
    </xf>
    <xf numFmtId="4" fontId="42" fillId="41" borderId="18" xfId="0" applyNumberFormat="1" applyFont="1" applyFill="1" applyBorder="1" applyAlignment="1">
      <alignment horizontal="center" vertical="center" wrapText="1"/>
    </xf>
    <xf numFmtId="4" fontId="42" fillId="41" borderId="41" xfId="0" applyNumberFormat="1" applyFont="1" applyFill="1" applyBorder="1" applyAlignment="1">
      <alignment horizontal="center" vertical="center" wrapText="1"/>
    </xf>
    <xf numFmtId="4" fontId="35" fillId="44" borderId="41" xfId="0" applyNumberFormat="1" applyFont="1" applyFill="1" applyBorder="1" applyAlignment="1">
      <alignment horizontal="center" vertical="center" wrapText="1"/>
    </xf>
    <xf numFmtId="4" fontId="42" fillId="41" borderId="18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5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2" xfId="0" applyNumberFormat="1" applyFont="1" applyFill="1" applyBorder="1" applyAlignment="1" applyProtection="1">
      <alignment vertical="center"/>
      <protection locked="0"/>
    </xf>
    <xf numFmtId="4" fontId="42" fillId="0" borderId="54" xfId="0" applyNumberFormat="1" applyFont="1" applyFill="1" applyBorder="1" applyAlignment="1" applyProtection="1">
      <alignment vertical="center"/>
      <protection locked="0"/>
    </xf>
    <xf numFmtId="4" fontId="42" fillId="0" borderId="22" xfId="0" applyNumberFormat="1" applyFont="1" applyFill="1" applyBorder="1" applyAlignment="1" applyProtection="1">
      <alignment vertical="center"/>
      <protection locked="0"/>
    </xf>
    <xf numFmtId="49" fontId="42" fillId="0" borderId="50" xfId="0" applyNumberFormat="1" applyFont="1" applyFill="1" applyBorder="1" applyAlignment="1" applyProtection="1">
      <alignment vertical="center"/>
      <protection locked="0"/>
    </xf>
    <xf numFmtId="4" fontId="42" fillId="0" borderId="50" xfId="0" applyNumberFormat="1" applyFont="1" applyFill="1" applyBorder="1" applyAlignment="1" applyProtection="1">
      <alignment vertical="center"/>
      <protection locked="0"/>
    </xf>
    <xf numFmtId="4" fontId="36" fillId="0" borderId="20" xfId="0" applyNumberFormat="1" applyFont="1" applyFill="1" applyBorder="1" applyAlignment="1" applyProtection="1">
      <alignment vertical="center"/>
      <protection locked="0"/>
    </xf>
    <xf numFmtId="49" fontId="36" fillId="0" borderId="50" xfId="0" applyNumberFormat="1" applyFont="1" applyFill="1" applyBorder="1" applyAlignment="1" applyProtection="1">
      <alignment vertical="center"/>
      <protection locked="0"/>
    </xf>
    <xf numFmtId="4" fontId="42" fillId="0" borderId="56" xfId="0" applyNumberFormat="1" applyFont="1" applyFill="1" applyBorder="1" applyAlignment="1" applyProtection="1">
      <alignment vertical="center"/>
    </xf>
    <xf numFmtId="4" fontId="36" fillId="0" borderId="24" xfId="0" applyNumberFormat="1" applyFont="1" applyFill="1" applyBorder="1" applyAlignment="1" applyProtection="1">
      <alignment vertical="center"/>
      <protection locked="0"/>
    </xf>
    <xf numFmtId="4" fontId="36" fillId="0" borderId="56" xfId="0" applyNumberFormat="1" applyFont="1" applyFill="1" applyBorder="1" applyAlignment="1" applyProtection="1">
      <alignment vertical="center"/>
    </xf>
    <xf numFmtId="49" fontId="36" fillId="0" borderId="24" xfId="0" applyNumberFormat="1" applyFont="1" applyFill="1" applyBorder="1" applyAlignment="1" applyProtection="1">
      <alignment vertical="center"/>
      <protection locked="0"/>
    </xf>
    <xf numFmtId="4" fontId="42" fillId="44" borderId="57" xfId="0" applyNumberFormat="1" applyFont="1" applyFill="1" applyBorder="1" applyAlignment="1" applyProtection="1">
      <alignment vertical="center"/>
      <protection locked="0"/>
    </xf>
    <xf numFmtId="4" fontId="42" fillId="44" borderId="18" xfId="0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Alignment="1" applyProtection="1">
      <alignment horizontal="center" vertical="center"/>
      <protection locked="0"/>
    </xf>
    <xf numFmtId="4" fontId="36" fillId="0" borderId="0" xfId="0" applyNumberFormat="1" applyFont="1" applyFill="1" applyAlignment="1" applyProtection="1">
      <alignment vertical="center"/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4" fontId="35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42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8" xfId="0" applyNumberFormat="1" applyFont="1" applyBorder="1" applyAlignment="1" applyProtection="1">
      <alignment horizontal="right" vertical="center" wrapText="1"/>
      <protection locked="0"/>
    </xf>
    <xf numFmtId="4" fontId="42" fillId="0" borderId="59" xfId="0" applyNumberFormat="1" applyFont="1" applyFill="1" applyBorder="1" applyAlignment="1" applyProtection="1">
      <alignment horizontal="right" vertical="center" wrapText="1"/>
    </xf>
    <xf numFmtId="4" fontId="36" fillId="0" borderId="11" xfId="0" applyNumberFormat="1" applyFont="1" applyBorder="1" applyAlignment="1" applyProtection="1">
      <alignment horizontal="right" vertical="center" wrapText="1"/>
      <protection locked="0"/>
    </xf>
    <xf numFmtId="4" fontId="42" fillId="0" borderId="60" xfId="0" applyNumberFormat="1" applyFont="1" applyFill="1" applyBorder="1" applyAlignment="1" applyProtection="1">
      <alignment horizontal="right" vertical="center" wrapText="1"/>
    </xf>
    <xf numFmtId="4" fontId="36" fillId="0" borderId="34" xfId="0" applyNumberFormat="1" applyFont="1" applyBorder="1" applyAlignment="1" applyProtection="1">
      <alignment horizontal="right" vertical="center" wrapText="1"/>
      <protection locked="0"/>
    </xf>
    <xf numFmtId="4" fontId="42" fillId="0" borderId="61" xfId="0" applyNumberFormat="1" applyFont="1" applyFill="1" applyBorder="1" applyAlignment="1" applyProtection="1">
      <alignment horizontal="right" vertical="center" wrapText="1"/>
    </xf>
    <xf numFmtId="4" fontId="36" fillId="44" borderId="58" xfId="0" applyNumberFormat="1" applyFont="1" applyFill="1" applyBorder="1" applyAlignment="1" applyProtection="1">
      <alignment horizontal="right" vertical="center" wrapText="1"/>
      <protection locked="0"/>
    </xf>
    <xf numFmtId="4" fontId="42" fillId="44" borderId="62" xfId="0" applyNumberFormat="1" applyFont="1" applyFill="1" applyBorder="1" applyAlignment="1" applyProtection="1">
      <alignment horizontal="right" vertical="center" wrapText="1"/>
    </xf>
    <xf numFmtId="4" fontId="36" fillId="0" borderId="60" xfId="0" applyNumberFormat="1" applyFont="1" applyFill="1" applyBorder="1" applyAlignment="1" applyProtection="1">
      <alignment horizontal="right" vertical="center" wrapText="1"/>
    </xf>
    <xf numFmtId="4" fontId="43" fillId="0" borderId="56" xfId="0" applyNumberFormat="1" applyFont="1" applyFill="1" applyBorder="1" applyAlignment="1">
      <alignment horizontal="left" vertical="center" wrapText="1"/>
    </xf>
    <xf numFmtId="4" fontId="36" fillId="0" borderId="40" xfId="0" applyNumberFormat="1" applyFont="1" applyFill="1" applyBorder="1" applyAlignment="1" applyProtection="1">
      <alignment horizontal="right" vertical="center" wrapText="1"/>
    </xf>
    <xf numFmtId="4" fontId="42" fillId="41" borderId="37" xfId="0" applyNumberFormat="1" applyFont="1" applyFill="1" applyBorder="1" applyAlignment="1" applyProtection="1">
      <alignment horizontal="right" vertical="center" wrapText="1"/>
    </xf>
    <xf numFmtId="4" fontId="42" fillId="41" borderId="36" xfId="0" applyNumberFormat="1" applyFont="1" applyFill="1" applyBorder="1" applyAlignment="1" applyProtection="1">
      <alignment horizontal="right" vertical="center" wrapText="1"/>
    </xf>
    <xf numFmtId="4" fontId="35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18" xfId="0" applyNumberFormat="1" applyFont="1" applyFill="1" applyBorder="1" applyAlignment="1" applyProtection="1">
      <alignment horizontal="right" vertical="center" wrapText="1"/>
    </xf>
    <xf numFmtId="4" fontId="36" fillId="0" borderId="51" xfId="0" applyNumberFormat="1" applyFont="1" applyBorder="1" applyAlignment="1" applyProtection="1">
      <alignment horizontal="right" vertical="center" wrapText="1"/>
      <protection locked="0"/>
    </xf>
    <xf numFmtId="4" fontId="36" fillId="0" borderId="50" xfId="0" applyNumberFormat="1" applyFont="1" applyBorder="1" applyAlignment="1" applyProtection="1">
      <alignment horizontal="right" vertical="center" wrapText="1"/>
      <protection locked="0"/>
    </xf>
    <xf numFmtId="4" fontId="36" fillId="0" borderId="44" xfId="0" applyNumberFormat="1" applyFont="1" applyBorder="1" applyAlignment="1" applyProtection="1">
      <alignment horizontal="right" vertical="center" wrapText="1"/>
      <protection locked="0"/>
    </xf>
    <xf numFmtId="4" fontId="36" fillId="0" borderId="24" xfId="0" applyNumberFormat="1" applyFont="1" applyBorder="1" applyAlignment="1" applyProtection="1">
      <alignment horizontal="right" vertical="center" wrapText="1"/>
      <protection locked="0"/>
    </xf>
    <xf numFmtId="4" fontId="35" fillId="41" borderId="41" xfId="0" applyNumberFormat="1" applyFont="1" applyFill="1" applyBorder="1" applyAlignment="1" applyProtection="1">
      <alignment horizontal="right" vertical="center" wrapText="1"/>
    </xf>
    <xf numFmtId="4" fontId="42" fillId="44" borderId="18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Alignment="1">
      <alignment vertical="center" wrapText="1"/>
    </xf>
    <xf numFmtId="4" fontId="35" fillId="41" borderId="18" xfId="0" applyNumberFormat="1" applyFont="1" applyFill="1" applyBorder="1" applyAlignment="1">
      <alignment horizontal="center" vertical="center" wrapText="1"/>
    </xf>
    <xf numFmtId="4" fontId="36" fillId="0" borderId="42" xfId="0" applyNumberFormat="1" applyFont="1" applyFill="1" applyBorder="1" applyAlignment="1">
      <alignment horizontal="right" vertical="center" wrapText="1"/>
    </xf>
    <xf numFmtId="4" fontId="36" fillId="0" borderId="22" xfId="0" applyNumberFormat="1" applyFont="1" applyFill="1" applyBorder="1" applyAlignment="1">
      <alignment horizontal="right" vertical="center" wrapText="1"/>
    </xf>
    <xf numFmtId="4" fontId="36" fillId="0" borderId="27" xfId="0" applyNumberFormat="1" applyFont="1" applyFill="1" applyBorder="1" applyAlignment="1">
      <alignment horizontal="right" vertical="center" wrapText="1"/>
    </xf>
    <xf numFmtId="4" fontId="36" fillId="0" borderId="50" xfId="0" applyNumberFormat="1" applyFont="1" applyFill="1" applyBorder="1" applyAlignment="1">
      <alignment horizontal="right" vertical="center" wrapText="1"/>
    </xf>
    <xf numFmtId="4" fontId="42" fillId="41" borderId="14" xfId="0" applyNumberFormat="1" applyFont="1" applyFill="1" applyBorder="1" applyAlignment="1">
      <alignment horizontal="right" vertical="center" wrapText="1"/>
    </xf>
    <xf numFmtId="4" fontId="42" fillId="41" borderId="18" xfId="0" applyNumberFormat="1" applyFont="1" applyFill="1" applyBorder="1" applyAlignment="1">
      <alignment horizontal="right" vertical="center" wrapText="1"/>
    </xf>
    <xf numFmtId="4" fontId="42" fillId="41" borderId="63" xfId="0" applyNumberFormat="1" applyFont="1" applyFill="1" applyBorder="1" applyAlignment="1">
      <alignment horizontal="center" vertical="center"/>
    </xf>
    <xf numFmtId="4" fontId="35" fillId="44" borderId="18" xfId="0" applyNumberFormat="1" applyFont="1" applyFill="1" applyBorder="1" applyAlignment="1">
      <alignment horizontal="center" vertical="center" wrapText="1"/>
    </xf>
    <xf numFmtId="4" fontId="42" fillId="44" borderId="18" xfId="0" applyNumberFormat="1" applyFont="1" applyFill="1" applyBorder="1" applyAlignment="1">
      <alignment horizontal="center" vertical="center" wrapText="1"/>
    </xf>
    <xf numFmtId="4" fontId="42" fillId="44" borderId="41" xfId="0" applyNumberFormat="1" applyFont="1" applyFill="1" applyBorder="1" applyAlignment="1">
      <alignment horizontal="center" vertical="center" wrapText="1"/>
    </xf>
    <xf numFmtId="4" fontId="35" fillId="44" borderId="63" xfId="0" applyNumberFormat="1" applyFont="1" applyFill="1" applyBorder="1" applyAlignment="1">
      <alignment horizontal="left" vertical="center" wrapText="1"/>
    </xf>
    <xf numFmtId="4" fontId="36" fillId="0" borderId="24" xfId="0" applyNumberFormat="1" applyFont="1" applyFill="1" applyBorder="1" applyAlignment="1">
      <alignment horizontal="left" vertical="center" wrapText="1"/>
    </xf>
    <xf numFmtId="4" fontId="36" fillId="0" borderId="50" xfId="0" applyNumberFormat="1" applyFont="1" applyFill="1" applyBorder="1" applyAlignment="1">
      <alignment vertical="center"/>
    </xf>
    <xf numFmtId="4" fontId="36" fillId="0" borderId="51" xfId="0" applyNumberFormat="1" applyFont="1" applyFill="1" applyBorder="1" applyAlignment="1">
      <alignment vertical="center"/>
    </xf>
    <xf numFmtId="4" fontId="36" fillId="0" borderId="24" xfId="0" applyNumberFormat="1" applyFont="1" applyFill="1" applyBorder="1" applyAlignment="1">
      <alignment vertical="center"/>
    </xf>
    <xf numFmtId="4" fontId="36" fillId="0" borderId="44" xfId="0" applyNumberFormat="1" applyFont="1" applyFill="1" applyBorder="1" applyAlignment="1">
      <alignment vertical="center"/>
    </xf>
    <xf numFmtId="4" fontId="43" fillId="0" borderId="64" xfId="0" applyNumberFormat="1" applyFont="1" applyFill="1" applyBorder="1" applyAlignment="1">
      <alignment horizontal="left" vertical="center" wrapText="1"/>
    </xf>
    <xf numFmtId="4" fontId="36" fillId="0" borderId="20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vertical="center"/>
    </xf>
    <xf numFmtId="4" fontId="42" fillId="41" borderId="57" xfId="0" applyNumberFormat="1" applyFont="1" applyFill="1" applyBorder="1" applyAlignment="1">
      <alignment horizontal="left" vertical="center"/>
    </xf>
    <xf numFmtId="4" fontId="42" fillId="41" borderId="57" xfId="0" applyNumberFormat="1" applyFont="1" applyFill="1" applyBorder="1" applyAlignment="1">
      <alignment vertical="center"/>
    </xf>
    <xf numFmtId="4" fontId="36" fillId="0" borderId="0" xfId="0" applyNumberFormat="1" applyFont="1" applyBorder="1" applyAlignment="1">
      <alignment vertical="center"/>
    </xf>
    <xf numFmtId="4" fontId="36" fillId="0" borderId="44" xfId="0" applyNumberFormat="1" applyFont="1" applyBorder="1" applyAlignment="1" applyProtection="1">
      <alignment horizontal="right" vertical="center"/>
      <protection locked="0"/>
    </xf>
    <xf numFmtId="4" fontId="36" fillId="0" borderId="47" xfId="0" applyNumberFormat="1" applyFont="1" applyBorder="1" applyAlignment="1" applyProtection="1">
      <alignment horizontal="right" vertical="center"/>
      <protection locked="0"/>
    </xf>
    <xf numFmtId="4" fontId="36" fillId="0" borderId="46" xfId="0" applyNumberFormat="1" applyFont="1" applyBorder="1" applyAlignment="1" applyProtection="1">
      <alignment horizontal="right" vertical="center" wrapText="1"/>
      <protection locked="0"/>
    </xf>
    <xf numFmtId="4" fontId="36" fillId="0" borderId="0" xfId="0" applyNumberFormat="1" applyFont="1" applyBorder="1" applyAlignment="1" applyProtection="1">
      <alignment horizontal="right" vertical="center"/>
      <protection locked="0"/>
    </xf>
    <xf numFmtId="4" fontId="36" fillId="0" borderId="20" xfId="0" applyNumberFormat="1" applyFont="1" applyBorder="1" applyAlignment="1" applyProtection="1">
      <alignment horizontal="right" vertical="center" wrapText="1"/>
      <protection locked="0"/>
    </xf>
    <xf numFmtId="4" fontId="42" fillId="44" borderId="19" xfId="0" applyNumberFormat="1" applyFont="1" applyFill="1" applyBorder="1" applyAlignment="1" applyProtection="1">
      <alignment horizontal="right" vertical="center"/>
    </xf>
    <xf numFmtId="4" fontId="42" fillId="41" borderId="18" xfId="0" applyNumberFormat="1" applyFont="1" applyFill="1" applyBorder="1" applyAlignment="1" applyProtection="1">
      <alignment horizontal="right" vertical="center"/>
    </xf>
    <xf numFmtId="4" fontId="35" fillId="44" borderId="53" xfId="0" applyNumberFormat="1" applyFont="1" applyFill="1" applyBorder="1" applyAlignment="1" applyProtection="1">
      <alignment horizontal="center" vertical="center" wrapText="1"/>
      <protection locked="0"/>
    </xf>
    <xf numFmtId="4" fontId="35" fillId="44" borderId="57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8" xfId="0" applyNumberFormat="1" applyFont="1" applyFill="1" applyBorder="1" applyAlignment="1" applyProtection="1">
      <alignment vertical="center"/>
    </xf>
    <xf numFmtId="4" fontId="36" fillId="0" borderId="0" xfId="0" applyNumberFormat="1" applyFont="1" applyAlignment="1">
      <alignment horizontal="justify" vertical="center"/>
    </xf>
    <xf numFmtId="4" fontId="35" fillId="44" borderId="57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/>
    <xf numFmtId="4" fontId="44" fillId="0" borderId="0" xfId="0" applyNumberFormat="1" applyFont="1" applyFill="1" applyAlignment="1" applyProtection="1">
      <alignment vertical="center"/>
      <protection locked="0"/>
    </xf>
    <xf numFmtId="4" fontId="36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36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36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36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18" xfId="0" applyNumberFormat="1" applyFont="1" applyFill="1" applyBorder="1" applyAlignment="1" applyProtection="1">
      <alignment vertical="center" wrapText="1"/>
      <protection locked="0"/>
    </xf>
    <xf numFmtId="4" fontId="35" fillId="0" borderId="0" xfId="0" applyNumberFormat="1" applyFont="1" applyFill="1" applyBorder="1" applyAlignment="1">
      <alignment horizontal="left" vertical="center" wrapText="1"/>
    </xf>
    <xf numFmtId="4" fontId="42" fillId="0" borderId="0" xfId="0" applyNumberFormat="1" applyFont="1" applyFill="1" applyBorder="1" applyAlignment="1" applyProtection="1">
      <alignment horizontal="right" vertical="center" wrapText="1"/>
    </xf>
    <xf numFmtId="4" fontId="34" fillId="0" borderId="0" xfId="0" applyNumberFormat="1" applyFont="1" applyBorder="1" applyAlignment="1" applyProtection="1">
      <alignment horizontal="left" vertical="center"/>
      <protection locked="0"/>
    </xf>
    <xf numFmtId="4" fontId="35" fillId="44" borderId="7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>
      <alignment horizontal="left" vertical="center"/>
    </xf>
    <xf numFmtId="4" fontId="42" fillId="0" borderId="0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right" vertical="center"/>
    </xf>
    <xf numFmtId="4" fontId="42" fillId="44" borderId="57" xfId="0" applyNumberFormat="1" applyFont="1" applyFill="1" applyBorder="1" applyAlignment="1">
      <alignment horizontal="left" vertical="center"/>
    </xf>
    <xf numFmtId="4" fontId="42" fillId="44" borderId="41" xfId="0" applyNumberFormat="1" applyFont="1" applyFill="1" applyBorder="1" applyAlignment="1">
      <alignment horizontal="left" vertical="center"/>
    </xf>
    <xf numFmtId="4" fontId="42" fillId="44" borderId="19" xfId="0" applyNumberFormat="1" applyFont="1" applyFill="1" applyBorder="1" applyAlignment="1">
      <alignment horizontal="left" vertical="center"/>
    </xf>
    <xf numFmtId="4" fontId="34" fillId="0" borderId="0" xfId="0" applyNumberFormat="1" applyFont="1" applyBorder="1" applyAlignment="1">
      <alignment horizontal="left" vertical="center"/>
    </xf>
    <xf numFmtId="4" fontId="34" fillId="0" borderId="0" xfId="0" applyNumberFormat="1" applyFont="1" applyBorder="1" applyAlignment="1">
      <alignment vertical="center"/>
    </xf>
    <xf numFmtId="4" fontId="34" fillId="0" borderId="47" xfId="0" applyNumberFormat="1" applyFont="1" applyFill="1" applyBorder="1" applyAlignment="1">
      <alignment horizontal="right" vertical="center" wrapText="1"/>
    </xf>
    <xf numFmtId="4" fontId="34" fillId="0" borderId="46" xfId="0" applyNumberFormat="1" applyFont="1" applyFill="1" applyBorder="1" applyAlignment="1">
      <alignment horizontal="right" vertical="center" wrapText="1"/>
    </xf>
    <xf numFmtId="4" fontId="42" fillId="44" borderId="57" xfId="0" applyNumberFormat="1" applyFont="1" applyFill="1" applyBorder="1" applyAlignment="1" applyProtection="1">
      <alignment horizontal="center" vertical="center"/>
      <protection locked="0"/>
    </xf>
    <xf numFmtId="4" fontId="45" fillId="0" borderId="24" xfId="0" applyNumberFormat="1" applyFont="1" applyFill="1" applyBorder="1" applyAlignment="1" applyProtection="1">
      <alignment vertical="center"/>
      <protection locked="0"/>
    </xf>
    <xf numFmtId="4" fontId="45" fillId="0" borderId="56" xfId="0" applyNumberFormat="1" applyFont="1" applyFill="1" applyBorder="1" applyAlignment="1" applyProtection="1">
      <alignment vertical="center"/>
      <protection locked="0"/>
    </xf>
    <xf numFmtId="4" fontId="42" fillId="44" borderId="57" xfId="0" applyNumberFormat="1" applyFont="1" applyFill="1" applyBorder="1" applyAlignment="1">
      <alignment horizontal="center" vertical="center"/>
    </xf>
    <xf numFmtId="4" fontId="36" fillId="0" borderId="63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Fill="1" applyAlignment="1">
      <alignment vertical="center"/>
    </xf>
    <xf numFmtId="4" fontId="42" fillId="41" borderId="18" xfId="0" applyNumberFormat="1" applyFont="1" applyFill="1" applyBorder="1" applyAlignment="1">
      <alignment horizontal="center" vertical="center"/>
    </xf>
    <xf numFmtId="4" fontId="42" fillId="0" borderId="55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4" fillId="0" borderId="0" xfId="0" applyFont="1"/>
    <xf numFmtId="0" fontId="64" fillId="0" borderId="0" xfId="0" applyFont="1" applyAlignment="1">
      <alignment horizontal="left"/>
    </xf>
    <xf numFmtId="4" fontId="42" fillId="0" borderId="0" xfId="0" applyNumberFormat="1" applyFont="1" applyAlignment="1">
      <alignment horizontal="left" vertical="center" wrapText="1"/>
    </xf>
    <xf numFmtId="0" fontId="34" fillId="0" borderId="0" xfId="41" applyFont="1"/>
    <xf numFmtId="4" fontId="42" fillId="0" borderId="0" xfId="0" applyNumberFormat="1" applyFont="1" applyAlignment="1" applyProtection="1">
      <alignment horizontal="left" vertical="center"/>
      <protection locked="0"/>
    </xf>
    <xf numFmtId="0" fontId="46" fillId="0" borderId="0" xfId="0" applyNumberFormat="1" applyFont="1" applyAlignment="1" applyProtection="1">
      <alignment horizontal="left" vertical="center" wrapText="1"/>
      <protection locked="0"/>
    </xf>
    <xf numFmtId="0" fontId="65" fillId="0" borderId="0" xfId="0" applyFont="1"/>
    <xf numFmtId="0" fontId="34" fillId="0" borderId="0" xfId="40" applyFont="1" applyBorder="1" applyAlignment="1"/>
    <xf numFmtId="0" fontId="34" fillId="0" borderId="0" xfId="40" applyFont="1" applyBorder="1" applyAlignment="1">
      <alignment wrapText="1"/>
    </xf>
    <xf numFmtId="4" fontId="42" fillId="0" borderId="0" xfId="0" applyNumberFormat="1" applyFont="1" applyAlignment="1" applyProtection="1">
      <alignment vertical="center"/>
      <protection locked="0"/>
    </xf>
    <xf numFmtId="4" fontId="47" fillId="0" borderId="0" xfId="0" applyNumberFormat="1" applyFont="1" applyFill="1" applyAlignment="1" applyProtection="1">
      <alignment vertical="center"/>
      <protection locked="0"/>
    </xf>
    <xf numFmtId="4" fontId="42" fillId="0" borderId="0" xfId="0" applyNumberFormat="1" applyFont="1" applyAlignment="1">
      <alignment horizontal="left" vertical="center"/>
    </xf>
    <xf numFmtId="0" fontId="64" fillId="0" borderId="0" xfId="0" applyFont="1" applyFill="1" applyAlignment="1">
      <alignment horizontal="left"/>
    </xf>
    <xf numFmtId="4" fontId="42" fillId="0" borderId="0" xfId="0" applyNumberFormat="1" applyFont="1" applyAlignment="1">
      <alignment vertical="center"/>
    </xf>
    <xf numFmtId="0" fontId="65" fillId="0" borderId="0" xfId="0" applyFont="1" applyBorder="1" applyAlignment="1">
      <alignment wrapText="1"/>
    </xf>
    <xf numFmtId="0" fontId="65" fillId="0" borderId="0" xfId="0" applyFont="1" applyAlignment="1">
      <alignment horizontal="center" wrapText="1"/>
    </xf>
    <xf numFmtId="0" fontId="35" fillId="0" borderId="20" xfId="40" applyFont="1" applyFill="1" applyBorder="1" applyAlignment="1" applyProtection="1">
      <alignment horizontal="left" vertical="center"/>
    </xf>
    <xf numFmtId="0" fontId="35" fillId="0" borderId="64" xfId="40" applyFont="1" applyFill="1" applyBorder="1" applyAlignment="1" applyProtection="1">
      <alignment horizontal="left" vertical="center"/>
    </xf>
    <xf numFmtId="0" fontId="34" fillId="0" borderId="72" xfId="40" applyFont="1" applyFill="1" applyBorder="1" applyAlignment="1" applyProtection="1">
      <alignment vertical="center" wrapText="1"/>
    </xf>
    <xf numFmtId="0" fontId="34" fillId="0" borderId="72" xfId="40" quotePrefix="1" applyFont="1" applyFill="1" applyBorder="1" applyAlignment="1" applyProtection="1">
      <alignment vertical="center" wrapText="1"/>
      <protection locked="0"/>
    </xf>
    <xf numFmtId="4" fontId="34" fillId="0" borderId="72" xfId="40" applyNumberFormat="1" applyFont="1" applyFill="1" applyBorder="1" applyAlignment="1" applyProtection="1">
      <alignment vertical="center"/>
      <protection locked="0"/>
    </xf>
    <xf numFmtId="4" fontId="34" fillId="0" borderId="73" xfId="40" applyNumberFormat="1" applyFont="1" applyFill="1" applyBorder="1" applyAlignment="1" applyProtection="1">
      <alignment vertical="center"/>
    </xf>
    <xf numFmtId="4" fontId="33" fillId="0" borderId="0" xfId="0" applyNumberFormat="1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4" fontId="37" fillId="41" borderId="18" xfId="0" applyNumberFormat="1" applyFont="1" applyFill="1" applyBorder="1" applyAlignment="1">
      <alignment horizontal="center" vertical="center" wrapText="1"/>
    </xf>
    <xf numFmtId="4" fontId="68" fillId="0" borderId="0" xfId="0" applyNumberFormat="1" applyFont="1" applyAlignment="1">
      <alignment vertical="center"/>
    </xf>
    <xf numFmtId="4" fontId="68" fillId="0" borderId="0" xfId="0" applyNumberFormat="1" applyFont="1" applyFill="1" applyBorder="1" applyAlignment="1" applyProtection="1">
      <alignment vertical="center"/>
      <protection locked="0"/>
    </xf>
    <xf numFmtId="4" fontId="42" fillId="44" borderId="52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24" xfId="0" applyNumberFormat="1" applyFont="1" applyFill="1" applyBorder="1" applyAlignment="1" applyProtection="1">
      <alignment vertical="center"/>
      <protection locked="0"/>
    </xf>
    <xf numFmtId="4" fontId="42" fillId="44" borderId="18" xfId="0" applyNumberFormat="1" applyFont="1" applyFill="1" applyBorder="1" applyAlignment="1">
      <alignment horizontal="center" vertical="center"/>
    </xf>
    <xf numFmtId="4" fontId="37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41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vertical="center"/>
    </xf>
    <xf numFmtId="0" fontId="40" fillId="0" borderId="0" xfId="0" applyFont="1" applyFill="1" applyAlignment="1">
      <alignment horizontal="left"/>
    </xf>
    <xf numFmtId="0" fontId="41" fillId="0" borderId="0" xfId="0" applyFont="1" applyAlignment="1"/>
    <xf numFmtId="0" fontId="41" fillId="0" borderId="0" xfId="0" applyFont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 applyAlignment="1"/>
    <xf numFmtId="0" fontId="41" fillId="0" borderId="0" xfId="43" applyFont="1" applyAlignment="1">
      <alignment horizontal="center"/>
    </xf>
    <xf numFmtId="0" fontId="41" fillId="0" borderId="0" xfId="43" applyFont="1" applyAlignment="1">
      <alignment horizontal="left" wrapText="1"/>
    </xf>
    <xf numFmtId="0" fontId="41" fillId="0" borderId="0" xfId="43" applyFont="1" applyAlignment="1">
      <alignment horizontal="center" vertical="top"/>
    </xf>
    <xf numFmtId="0" fontId="41" fillId="0" borderId="0" xfId="43" applyFont="1" applyAlignment="1">
      <alignment horizontal="left" vertical="top" wrapText="1"/>
    </xf>
    <xf numFmtId="0" fontId="41" fillId="0" borderId="0" xfId="43" applyFont="1" applyAlignment="1">
      <alignment horizontal="center" vertical="center"/>
    </xf>
    <xf numFmtId="0" fontId="40" fillId="41" borderId="52" xfId="43" applyFont="1" applyFill="1" applyBorder="1" applyAlignment="1">
      <alignment horizontal="center" vertical="center"/>
    </xf>
    <xf numFmtId="0" fontId="41" fillId="0" borderId="0" xfId="43" applyFont="1" applyAlignment="1"/>
    <xf numFmtId="0" fontId="40" fillId="0" borderId="0" xfId="43" applyFont="1" applyAlignment="1"/>
    <xf numFmtId="0" fontId="41" fillId="0" borderId="0" xfId="0" applyFont="1" applyAlignment="1">
      <alignment horizontal="left" wrapText="1"/>
    </xf>
    <xf numFmtId="0" fontId="40" fillId="0" borderId="0" xfId="43" applyFont="1" applyAlignment="1">
      <alignment horizontal="right"/>
    </xf>
    <xf numFmtId="0" fontId="41" fillId="0" borderId="0" xfId="43" applyFont="1" applyAlignment="1">
      <alignment vertical="top"/>
    </xf>
    <xf numFmtId="0" fontId="40" fillId="0" borderId="0" xfId="43" applyFont="1" applyAlignment="1">
      <alignment horizontal="right" vertical="top"/>
    </xf>
    <xf numFmtId="0" fontId="40" fillId="0" borderId="0" xfId="43" applyFont="1" applyAlignment="1">
      <alignment horizontal="center" vertical="center" wrapText="1"/>
    </xf>
    <xf numFmtId="0" fontId="41" fillId="0" borderId="0" xfId="43" applyFont="1" applyAlignment="1">
      <alignment vertical="center"/>
    </xf>
    <xf numFmtId="0" fontId="40" fillId="0" borderId="0" xfId="43" applyFont="1" applyBorder="1" applyAlignment="1">
      <alignment horizontal="center" vertical="center" wrapText="1"/>
    </xf>
    <xf numFmtId="0" fontId="40" fillId="0" borderId="52" xfId="43" applyFont="1" applyBorder="1" applyAlignment="1">
      <alignment horizontal="left" vertical="center" wrapText="1"/>
    </xf>
    <xf numFmtId="0" fontId="41" fillId="0" borderId="0" xfId="43" applyFont="1" applyBorder="1" applyAlignment="1">
      <alignment horizontal="center" vertical="center"/>
    </xf>
    <xf numFmtId="0" fontId="40" fillId="0" borderId="20" xfId="43" applyFont="1" applyBorder="1" applyAlignment="1">
      <alignment horizontal="left" vertical="center" wrapText="1"/>
    </xf>
    <xf numFmtId="0" fontId="41" fillId="0" borderId="63" xfId="43" applyFont="1" applyBorder="1" applyAlignment="1">
      <alignment vertical="center"/>
    </xf>
    <xf numFmtId="0" fontId="40" fillId="0" borderId="52" xfId="43" applyFont="1" applyBorder="1" applyAlignment="1">
      <alignment vertical="center"/>
    </xf>
    <xf numFmtId="0" fontId="41" fillId="0" borderId="0" xfId="43" applyFont="1" applyBorder="1" applyAlignment="1">
      <alignment vertical="center"/>
    </xf>
    <xf numFmtId="0" fontId="40" fillId="0" borderId="20" xfId="43" applyFont="1" applyBorder="1" applyAlignment="1">
      <alignment horizontal="center" vertical="center"/>
    </xf>
    <xf numFmtId="0" fontId="41" fillId="0" borderId="74" xfId="43" applyFont="1" applyBorder="1" applyAlignment="1">
      <alignment vertical="center"/>
    </xf>
    <xf numFmtId="0" fontId="41" fillId="0" borderId="72" xfId="43" applyFont="1" applyBorder="1" applyAlignment="1">
      <alignment vertical="center"/>
    </xf>
    <xf numFmtId="0" fontId="40" fillId="0" borderId="52" xfId="43" applyFont="1" applyBorder="1" applyAlignment="1">
      <alignment vertical="center" wrapText="1"/>
    </xf>
    <xf numFmtId="16" fontId="41" fillId="0" borderId="0" xfId="43" applyNumberFormat="1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54" fillId="0" borderId="0" xfId="43" applyFont="1" applyAlignment="1">
      <alignment vertical="center"/>
    </xf>
    <xf numFmtId="0" fontId="40" fillId="0" borderId="20" xfId="43" applyFont="1" applyBorder="1" applyAlignment="1">
      <alignment vertical="center"/>
    </xf>
    <xf numFmtId="0" fontId="41" fillId="0" borderId="75" xfId="43" applyFont="1" applyBorder="1" applyAlignment="1">
      <alignment vertical="center"/>
    </xf>
    <xf numFmtId="0" fontId="41" fillId="0" borderId="0" xfId="43" applyFont="1" applyAlignment="1">
      <alignment horizontal="left" vertical="center"/>
    </xf>
    <xf numFmtId="0" fontId="40" fillId="41" borderId="18" xfId="43" applyFont="1" applyFill="1" applyBorder="1" applyAlignment="1">
      <alignment horizontal="center" vertical="center"/>
    </xf>
    <xf numFmtId="0" fontId="41" fillId="0" borderId="20" xfId="43" applyFont="1" applyBorder="1" applyAlignment="1">
      <alignment vertical="center"/>
    </xf>
    <xf numFmtId="0" fontId="40" fillId="0" borderId="46" xfId="43" applyFont="1" applyBorder="1" applyAlignment="1">
      <alignment vertical="center"/>
    </xf>
    <xf numFmtId="0" fontId="41" fillId="0" borderId="74" xfId="43" applyFont="1" applyBorder="1" applyAlignment="1">
      <alignment horizontal="left" vertical="center"/>
    </xf>
    <xf numFmtId="0" fontId="40" fillId="0" borderId="0" xfId="43" applyFont="1" applyAlignment="1">
      <alignment horizontal="left"/>
    </xf>
    <xf numFmtId="0" fontId="41" fillId="0" borderId="20" xfId="43" applyFont="1" applyBorder="1" applyAlignment="1">
      <alignment horizontal="left" vertical="center"/>
    </xf>
    <xf numFmtId="0" fontId="40" fillId="41" borderId="18" xfId="43" applyFont="1" applyFill="1" applyBorder="1" applyAlignment="1">
      <alignment horizontal="center" vertical="center" wrapText="1"/>
    </xf>
    <xf numFmtId="49" fontId="41" fillId="0" borderId="63" xfId="43" applyNumberFormat="1" applyFont="1" applyBorder="1" applyAlignment="1">
      <alignment horizontal="center" vertical="center" wrapText="1"/>
    </xf>
    <xf numFmtId="0" fontId="41" fillId="0" borderId="63" xfId="43" applyFont="1" applyBorder="1" applyAlignment="1">
      <alignment horizontal="left" vertical="center" wrapText="1"/>
    </xf>
    <xf numFmtId="0" fontId="41" fillId="0" borderId="13" xfId="0" applyFont="1" applyBorder="1" applyAlignment="1">
      <alignment horizontal="center" vertical="center"/>
    </xf>
    <xf numFmtId="0" fontId="40" fillId="0" borderId="0" xfId="42" applyFont="1" applyAlignment="1">
      <alignment vertical="top" wrapText="1"/>
    </xf>
    <xf numFmtId="0" fontId="40" fillId="0" borderId="0" xfId="42" applyFont="1" applyAlignment="1">
      <alignment vertical="center" wrapText="1"/>
    </xf>
    <xf numFmtId="0" fontId="41" fillId="0" borderId="0" xfId="42" applyFont="1" applyAlignment="1">
      <alignment vertical="center" wrapText="1"/>
    </xf>
    <xf numFmtId="0" fontId="40" fillId="41" borderId="57" xfId="42" applyFont="1" applyFill="1" applyBorder="1" applyAlignment="1">
      <alignment horizontal="center" vertical="center" wrapText="1"/>
    </xf>
    <xf numFmtId="0" fontId="41" fillId="0" borderId="0" xfId="42" applyFont="1" applyAlignment="1"/>
    <xf numFmtId="0" fontId="41" fillId="0" borderId="0" xfId="42" applyFont="1" applyAlignment="1">
      <alignment vertical="top"/>
    </xf>
    <xf numFmtId="0" fontId="41" fillId="0" borderId="0" xfId="42" applyFont="1" applyAlignment="1">
      <alignment vertical="center"/>
    </xf>
    <xf numFmtId="0" fontId="56" fillId="0" borderId="14" xfId="42" applyFont="1" applyBorder="1" applyAlignment="1">
      <alignment horizontal="center" vertical="center" wrapText="1"/>
    </xf>
    <xf numFmtId="0" fontId="41" fillId="0" borderId="63" xfId="42" applyFont="1" applyBorder="1" applyAlignment="1">
      <alignment vertical="center"/>
    </xf>
    <xf numFmtId="0" fontId="40" fillId="41" borderId="57" xfId="42" applyFont="1" applyFill="1" applyBorder="1" applyAlignment="1">
      <alignment horizontal="center" vertical="center"/>
    </xf>
    <xf numFmtId="0" fontId="40" fillId="41" borderId="18" xfId="42" applyFont="1" applyFill="1" applyBorder="1" applyAlignment="1">
      <alignment horizontal="center" vertical="center"/>
    </xf>
    <xf numFmtId="0" fontId="41" fillId="0" borderId="63" xfId="42" applyFont="1" applyBorder="1" applyAlignment="1">
      <alignment horizontal="center" vertical="center"/>
    </xf>
    <xf numFmtId="0" fontId="41" fillId="0" borderId="13" xfId="42" applyFont="1" applyBorder="1" applyAlignment="1">
      <alignment horizontal="center" vertical="center"/>
    </xf>
    <xf numFmtId="0" fontId="41" fillId="0" borderId="57" xfId="42" applyFont="1" applyBorder="1" applyAlignment="1">
      <alignment horizontal="center" vertical="center"/>
    </xf>
    <xf numFmtId="0" fontId="41" fillId="0" borderId="57" xfId="42" applyFont="1" applyBorder="1" applyAlignment="1">
      <alignment horizontal="center" vertical="center" wrapText="1"/>
    </xf>
    <xf numFmtId="0" fontId="41" fillId="0" borderId="18" xfId="42" applyFont="1" applyBorder="1" applyAlignment="1">
      <alignment horizontal="center" vertical="center"/>
    </xf>
    <xf numFmtId="4" fontId="41" fillId="0" borderId="13" xfId="42" applyNumberFormat="1" applyFont="1" applyBorder="1" applyAlignment="1">
      <alignment vertical="center"/>
    </xf>
    <xf numFmtId="4" fontId="41" fillId="0" borderId="57" xfId="42" applyNumberFormat="1" applyFont="1" applyBorder="1" applyAlignment="1">
      <alignment vertical="center"/>
    </xf>
    <xf numFmtId="4" fontId="41" fillId="0" borderId="57" xfId="42" applyNumberFormat="1" applyFont="1" applyBorder="1" applyAlignment="1">
      <alignment vertical="center" wrapText="1"/>
    </xf>
    <xf numFmtId="4" fontId="41" fillId="0" borderId="18" xfId="42" applyNumberFormat="1" applyFont="1" applyBorder="1" applyAlignment="1">
      <alignment vertical="center"/>
    </xf>
    <xf numFmtId="0" fontId="41" fillId="0" borderId="20" xfId="42" applyFont="1" applyBorder="1" applyAlignment="1">
      <alignment vertical="center"/>
    </xf>
    <xf numFmtId="4" fontId="41" fillId="0" borderId="21" xfId="42" applyNumberFormat="1" applyFont="1" applyBorder="1" applyAlignment="1">
      <alignment vertical="center"/>
    </xf>
    <xf numFmtId="0" fontId="41" fillId="41" borderId="18" xfId="42" applyFont="1" applyFill="1" applyBorder="1" applyAlignment="1">
      <alignment vertical="center"/>
    </xf>
    <xf numFmtId="4" fontId="41" fillId="41" borderId="19" xfId="42" applyNumberFormat="1" applyFont="1" applyFill="1" applyBorder="1" applyAlignment="1">
      <alignment horizontal="center" vertical="center"/>
    </xf>
    <xf numFmtId="0" fontId="41" fillId="0" borderId="0" xfId="42" applyFont="1" applyAlignment="1">
      <alignment horizontal="left" vertical="center" wrapText="1"/>
    </xf>
    <xf numFmtId="0" fontId="41" fillId="0" borderId="0" xfId="42" applyFont="1" applyAlignment="1">
      <alignment horizontal="center" vertical="center" wrapText="1"/>
    </xf>
    <xf numFmtId="0" fontId="40" fillId="0" borderId="76" xfId="0" applyFont="1" applyBorder="1" applyAlignment="1">
      <alignment vertical="center"/>
    </xf>
    <xf numFmtId="0" fontId="40" fillId="0" borderId="76" xfId="0" applyFont="1" applyBorder="1" applyAlignment="1">
      <alignment horizontal="left" vertical="center" wrapText="1"/>
    </xf>
    <xf numFmtId="0" fontId="40" fillId="0" borderId="76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vertical="top"/>
    </xf>
    <xf numFmtId="0" fontId="41" fillId="0" borderId="0" xfId="0" applyFont="1" applyAlignment="1">
      <alignment horizontal="left" vertical="top"/>
    </xf>
    <xf numFmtId="0" fontId="40" fillId="0" borderId="0" xfId="0" applyFont="1" applyBorder="1" applyAlignment="1">
      <alignment vertical="center"/>
    </xf>
    <xf numFmtId="0" fontId="41" fillId="0" borderId="76" xfId="0" applyFont="1" applyBorder="1" applyAlignment="1">
      <alignment vertical="center"/>
    </xf>
    <xf numFmtId="0" fontId="41" fillId="0" borderId="76" xfId="0" applyFont="1" applyBorder="1" applyAlignment="1">
      <alignment horizontal="left" vertical="center"/>
    </xf>
    <xf numFmtId="0" fontId="41" fillId="0" borderId="51" xfId="0" applyFont="1" applyBorder="1" applyAlignment="1">
      <alignment vertical="center"/>
    </xf>
    <xf numFmtId="49" fontId="41" fillId="0" borderId="0" xfId="0" applyNumberFormat="1" applyFont="1" applyAlignment="1">
      <alignment horizontal="left" vertical="center"/>
    </xf>
    <xf numFmtId="0" fontId="41" fillId="0" borderId="77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44" xfId="0" applyFont="1" applyBorder="1" applyAlignment="1">
      <alignment vertical="center"/>
    </xf>
    <xf numFmtId="0" fontId="40" fillId="0" borderId="0" xfId="0" applyFont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78" xfId="0" applyFont="1" applyBorder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45" applyFont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45" applyFont="1" applyAlignment="1">
      <alignment horizontal="center"/>
    </xf>
    <xf numFmtId="0" fontId="41" fillId="0" borderId="0" xfId="45" applyFont="1" applyAlignment="1"/>
    <xf numFmtId="0" fontId="40" fillId="0" borderId="0" xfId="45" applyFont="1" applyAlignment="1"/>
    <xf numFmtId="0" fontId="41" fillId="0" borderId="0" xfId="45" applyFont="1" applyAlignment="1">
      <alignment horizontal="center" vertical="top"/>
    </xf>
    <xf numFmtId="0" fontId="41" fillId="0" borderId="0" xfId="45" applyFont="1" applyAlignment="1">
      <alignment vertical="top"/>
    </xf>
    <xf numFmtId="0" fontId="56" fillId="0" borderId="0" xfId="44" applyFont="1" applyAlignment="1">
      <alignment horizontal="center" vertical="center" wrapText="1"/>
    </xf>
    <xf numFmtId="0" fontId="40" fillId="41" borderId="18" xfId="0" applyFont="1" applyFill="1" applyBorder="1" applyAlignment="1">
      <alignment horizontal="center" vertical="center"/>
    </xf>
    <xf numFmtId="0" fontId="40" fillId="41" borderId="41" xfId="0" applyFont="1" applyFill="1" applyBorder="1" applyAlignment="1">
      <alignment horizontal="center" vertical="center"/>
    </xf>
    <xf numFmtId="0" fontId="40" fillId="41" borderId="57" xfId="0" applyFont="1" applyFill="1" applyBorder="1" applyAlignment="1">
      <alignment horizontal="center" vertical="center" wrapText="1"/>
    </xf>
    <xf numFmtId="0" fontId="40" fillId="41" borderId="19" xfId="0" applyFont="1" applyFill="1" applyBorder="1" applyAlignment="1">
      <alignment horizontal="left" vertical="center"/>
    </xf>
    <xf numFmtId="0" fontId="40" fillId="41" borderId="21" xfId="0" applyFont="1" applyFill="1" applyBorder="1" applyAlignment="1">
      <alignment horizontal="left" vertical="center"/>
    </xf>
    <xf numFmtId="49" fontId="40" fillId="0" borderId="39" xfId="0" applyNumberFormat="1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49" fontId="41" fillId="0" borderId="32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49" fontId="41" fillId="0" borderId="45" xfId="0" applyNumberFormat="1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 wrapText="1"/>
    </xf>
    <xf numFmtId="49" fontId="41" fillId="0" borderId="33" xfId="0" applyNumberFormat="1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0" fillId="41" borderId="68" xfId="0" applyFont="1" applyFill="1" applyBorder="1" applyAlignment="1">
      <alignment horizontal="center" vertical="center"/>
    </xf>
    <xf numFmtId="0" fontId="40" fillId="43" borderId="68" xfId="0" applyFont="1" applyFill="1" applyBorder="1" applyAlignment="1">
      <alignment horizontal="center" vertical="center"/>
    </xf>
    <xf numFmtId="0" fontId="40" fillId="43" borderId="79" xfId="0" applyFont="1" applyFill="1" applyBorder="1" applyAlignment="1">
      <alignment horizontal="center" vertical="center"/>
    </xf>
    <xf numFmtId="0" fontId="40" fillId="43" borderId="19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49" fontId="40" fillId="0" borderId="32" xfId="0" applyNumberFormat="1" applyFont="1" applyBorder="1" applyAlignment="1">
      <alignment horizontal="center" vertical="center"/>
    </xf>
    <xf numFmtId="0" fontId="40" fillId="0" borderId="58" xfId="0" applyFont="1" applyFill="1" applyBorder="1" applyAlignment="1">
      <alignment horizontal="center" vertical="center"/>
    </xf>
    <xf numFmtId="0" fontId="40" fillId="0" borderId="62" xfId="0" applyFont="1" applyFill="1" applyBorder="1" applyAlignment="1">
      <alignment horizontal="center" vertical="center"/>
    </xf>
    <xf numFmtId="0" fontId="40" fillId="43" borderId="21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49" fontId="40" fillId="0" borderId="29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41" fillId="0" borderId="61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1" fillId="0" borderId="81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49" fontId="40" fillId="0" borderId="39" xfId="0" applyNumberFormat="1" applyFont="1" applyFill="1" applyBorder="1" applyAlignment="1">
      <alignment horizontal="center" vertical="center"/>
    </xf>
    <xf numFmtId="0" fontId="41" fillId="0" borderId="58" xfId="0" applyFont="1" applyFill="1" applyBorder="1" applyAlignment="1">
      <alignment horizontal="center" vertical="center"/>
    </xf>
    <xf numFmtId="0" fontId="41" fillId="0" borderId="62" xfId="0" applyFont="1" applyFill="1" applyBorder="1" applyAlignment="1">
      <alignment horizontal="center" vertical="center"/>
    </xf>
    <xf numFmtId="0" fontId="40" fillId="43" borderId="66" xfId="0" applyFont="1" applyFill="1" applyBorder="1" applyAlignment="1">
      <alignment horizontal="center" vertical="center"/>
    </xf>
    <xf numFmtId="49" fontId="41" fillId="0" borderId="38" xfId="0" applyNumberFormat="1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0" fontId="40" fillId="41" borderId="79" xfId="0" applyFont="1" applyFill="1" applyBorder="1" applyAlignment="1">
      <alignment horizontal="center" vertical="center"/>
    </xf>
    <xf numFmtId="49" fontId="41" fillId="0" borderId="38" xfId="0" applyNumberFormat="1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 wrapText="1" shrinkToFit="1"/>
    </xf>
    <xf numFmtId="0" fontId="41" fillId="0" borderId="3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49" fontId="40" fillId="0" borderId="82" xfId="0" applyNumberFormat="1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horizontal="center" vertical="center"/>
    </xf>
    <xf numFmtId="0" fontId="41" fillId="0" borderId="84" xfId="0" applyFont="1" applyFill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43" borderId="68" xfId="0" applyFont="1" applyFill="1" applyBorder="1" applyAlignment="1">
      <alignment horizontal="center" vertical="center"/>
    </xf>
    <xf numFmtId="0" fontId="41" fillId="43" borderId="79" xfId="0" applyFont="1" applyFill="1" applyBorder="1" applyAlignment="1">
      <alignment horizontal="center" vertical="center"/>
    </xf>
    <xf numFmtId="0" fontId="41" fillId="43" borderId="19" xfId="0" applyFont="1" applyFill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1" fillId="41" borderId="68" xfId="0" applyFont="1" applyFill="1" applyBorder="1" applyAlignment="1">
      <alignment horizontal="center" vertical="center"/>
    </xf>
    <xf numFmtId="0" fontId="41" fillId="41" borderId="79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0" fillId="0" borderId="70" xfId="47" applyFont="1" applyBorder="1" applyAlignment="1">
      <alignment vertical="center"/>
    </xf>
    <xf numFmtId="0" fontId="40" fillId="0" borderId="53" xfId="47" applyFont="1" applyBorder="1" applyAlignment="1">
      <alignment vertical="center"/>
    </xf>
    <xf numFmtId="0" fontId="40" fillId="0" borderId="66" xfId="47" applyFont="1" applyBorder="1" applyAlignment="1">
      <alignment vertical="center"/>
    </xf>
    <xf numFmtId="0" fontId="41" fillId="0" borderId="0" xfId="47" applyFont="1" applyAlignment="1"/>
    <xf numFmtId="0" fontId="40" fillId="0" borderId="0" xfId="47" applyFont="1" applyAlignment="1"/>
    <xf numFmtId="0" fontId="41" fillId="0" borderId="0" xfId="47" applyFont="1" applyAlignment="1">
      <alignment vertical="top"/>
    </xf>
    <xf numFmtId="0" fontId="40" fillId="0" borderId="0" xfId="47" applyFont="1" applyAlignment="1">
      <alignment vertical="top"/>
    </xf>
    <xf numFmtId="0" fontId="40" fillId="0" borderId="0" xfId="47" applyFont="1" applyAlignment="1">
      <alignment horizontal="center" vertical="top"/>
    </xf>
    <xf numFmtId="0" fontId="41" fillId="0" borderId="0" xfId="47" applyFont="1" applyAlignment="1">
      <alignment vertical="center"/>
    </xf>
    <xf numFmtId="0" fontId="41" fillId="0" borderId="0" xfId="47" applyFont="1" applyAlignment="1">
      <alignment horizontal="left" vertical="center"/>
    </xf>
    <xf numFmtId="0" fontId="40" fillId="0" borderId="52" xfId="47" applyFont="1" applyBorder="1" applyAlignment="1">
      <alignment vertical="center"/>
    </xf>
    <xf numFmtId="0" fontId="41" fillId="0" borderId="53" xfId="47" applyFont="1" applyBorder="1" applyAlignment="1">
      <alignment vertical="center"/>
    </xf>
    <xf numFmtId="0" fontId="41" fillId="0" borderId="63" xfId="47" applyFont="1" applyBorder="1" applyAlignment="1">
      <alignment vertical="center"/>
    </xf>
    <xf numFmtId="0" fontId="41" fillId="0" borderId="85" xfId="47" applyFont="1" applyBorder="1" applyAlignment="1">
      <alignment vertical="center"/>
    </xf>
    <xf numFmtId="0" fontId="41" fillId="0" borderId="14" xfId="47" applyFont="1" applyBorder="1" applyAlignment="1">
      <alignment vertical="center"/>
    </xf>
    <xf numFmtId="0" fontId="41" fillId="0" borderId="64" xfId="47" applyFont="1" applyBorder="1" applyAlignment="1">
      <alignment vertical="center"/>
    </xf>
    <xf numFmtId="0" fontId="41" fillId="0" borderId="0" xfId="47" applyFont="1" applyBorder="1" applyAlignment="1">
      <alignment vertical="center"/>
    </xf>
    <xf numFmtId="0" fontId="41" fillId="41" borderId="64" xfId="47" applyFont="1" applyFill="1" applyBorder="1" applyAlignment="1">
      <alignment vertical="center"/>
    </xf>
    <xf numFmtId="0" fontId="41" fillId="0" borderId="55" xfId="47" applyFont="1" applyBorder="1" applyAlignment="1">
      <alignment vertical="center"/>
    </xf>
    <xf numFmtId="0" fontId="41" fillId="0" borderId="51" xfId="47" applyFont="1" applyBorder="1" applyAlignment="1">
      <alignment vertical="center"/>
    </xf>
    <xf numFmtId="0" fontId="41" fillId="41" borderId="55" xfId="47" applyFont="1" applyFill="1" applyBorder="1" applyAlignment="1">
      <alignment vertical="center"/>
    </xf>
    <xf numFmtId="0" fontId="41" fillId="0" borderId="65" xfId="47" applyFont="1" applyBorder="1" applyAlignment="1">
      <alignment vertical="center"/>
    </xf>
    <xf numFmtId="0" fontId="41" fillId="0" borderId="47" xfId="47" applyFont="1" applyBorder="1" applyAlignment="1">
      <alignment vertical="center"/>
    </xf>
    <xf numFmtId="0" fontId="41" fillId="41" borderId="65" xfId="47" applyFont="1" applyFill="1" applyBorder="1" applyAlignment="1">
      <alignment vertical="center"/>
    </xf>
    <xf numFmtId="0" fontId="41" fillId="0" borderId="46" xfId="47" applyFont="1" applyBorder="1" applyAlignment="1">
      <alignment vertical="center"/>
    </xf>
    <xf numFmtId="0" fontId="41" fillId="0" borderId="50" xfId="47" applyFont="1" applyBorder="1" applyAlignment="1">
      <alignment vertical="center"/>
    </xf>
    <xf numFmtId="0" fontId="41" fillId="0" borderId="20" xfId="47" applyFont="1" applyBorder="1" applyAlignment="1">
      <alignment vertical="center"/>
    </xf>
    <xf numFmtId="0" fontId="41" fillId="0" borderId="52" xfId="47" applyFont="1" applyBorder="1" applyAlignment="1">
      <alignment vertical="center"/>
    </xf>
    <xf numFmtId="0" fontId="40" fillId="0" borderId="14" xfId="47" applyFont="1" applyBorder="1" applyAlignment="1">
      <alignment vertical="center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horizontal="center"/>
    </xf>
    <xf numFmtId="0" fontId="40" fillId="0" borderId="0" xfId="0" applyFont="1" applyAlignment="1"/>
    <xf numFmtId="0" fontId="56" fillId="0" borderId="0" xfId="0" applyFont="1" applyAlignment="1">
      <alignment horizontal="center" vertical="center" wrapText="1"/>
    </xf>
    <xf numFmtId="0" fontId="40" fillId="41" borderId="18" xfId="0" applyFont="1" applyFill="1" applyBorder="1" applyAlignment="1">
      <alignment horizontal="center" vertical="center" wrapText="1"/>
    </xf>
    <xf numFmtId="0" fontId="40" fillId="41" borderId="19" xfId="0" applyFont="1" applyFill="1" applyBorder="1" applyAlignment="1">
      <alignment horizontal="center" vertical="center" wrapText="1"/>
    </xf>
    <xf numFmtId="0" fontId="40" fillId="41" borderId="41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41" fillId="0" borderId="21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21" xfId="0" applyFont="1" applyFill="1" applyBorder="1" applyAlignment="1">
      <alignment vertical="center"/>
    </xf>
    <xf numFmtId="0" fontId="41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vertical="center" wrapText="1"/>
    </xf>
    <xf numFmtId="0" fontId="40" fillId="0" borderId="18" xfId="0" applyFont="1" applyBorder="1" applyAlignment="1">
      <alignment vertical="center" wrapText="1"/>
    </xf>
    <xf numFmtId="0" fontId="40" fillId="0" borderId="41" xfId="0" applyFont="1" applyFill="1" applyBorder="1" applyAlignment="1">
      <alignment vertical="center"/>
    </xf>
    <xf numFmtId="0" fontId="40" fillId="0" borderId="18" xfId="0" applyFont="1" applyFill="1" applyBorder="1" applyAlignment="1">
      <alignment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vertical="center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vertical="center" wrapText="1"/>
    </xf>
    <xf numFmtId="0" fontId="40" fillId="0" borderId="18" xfId="0" applyFont="1" applyFill="1" applyBorder="1" applyAlignment="1">
      <alignment vertical="center" wrapText="1"/>
    </xf>
    <xf numFmtId="4" fontId="40" fillId="0" borderId="41" xfId="0" applyNumberFormat="1" applyFont="1" applyFill="1" applyBorder="1" applyAlignment="1">
      <alignment horizontal="left" vertical="center"/>
    </xf>
    <xf numFmtId="4" fontId="40" fillId="0" borderId="18" xfId="0" applyNumberFormat="1" applyFont="1" applyFill="1" applyBorder="1" applyAlignment="1">
      <alignment horizontal="right" vertical="center"/>
    </xf>
    <xf numFmtId="4" fontId="40" fillId="0" borderId="41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right" vertical="center"/>
    </xf>
    <xf numFmtId="4" fontId="40" fillId="0" borderId="19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4" fontId="40" fillId="0" borderId="19" xfId="0" applyNumberFormat="1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vertical="center" wrapText="1"/>
    </xf>
    <xf numFmtId="0" fontId="41" fillId="0" borderId="18" xfId="0" applyFont="1" applyFill="1" applyBorder="1" applyAlignment="1">
      <alignment vertical="center" wrapText="1"/>
    </xf>
    <xf numFmtId="4" fontId="41" fillId="0" borderId="41" xfId="0" applyNumberFormat="1" applyFont="1" applyFill="1" applyBorder="1" applyAlignment="1">
      <alignment horizontal="right" vertical="center"/>
    </xf>
    <xf numFmtId="4" fontId="41" fillId="0" borderId="18" xfId="0" applyNumberFormat="1" applyFont="1" applyFill="1" applyBorder="1" applyAlignment="1">
      <alignment horizontal="right" vertical="center"/>
    </xf>
    <xf numFmtId="0" fontId="41" fillId="0" borderId="18" xfId="0" applyFont="1" applyFill="1" applyBorder="1" applyAlignment="1">
      <alignment horizontal="right" vertical="center"/>
    </xf>
    <xf numFmtId="4" fontId="41" fillId="0" borderId="19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16" xfId="0" applyFont="1" applyFill="1" applyBorder="1" applyAlignment="1">
      <alignment horizontal="center" vertical="center" wrapText="1"/>
    </xf>
    <xf numFmtId="0" fontId="41" fillId="0" borderId="86" xfId="0" applyFont="1" applyFill="1" applyBorder="1" applyAlignment="1">
      <alignment vertical="center" wrapText="1"/>
    </xf>
    <xf numFmtId="0" fontId="41" fillId="0" borderId="16" xfId="0" applyFont="1" applyFill="1" applyBorder="1" applyAlignment="1">
      <alignment vertical="center" wrapText="1"/>
    </xf>
    <xf numFmtId="4" fontId="41" fillId="0" borderId="87" xfId="0" applyNumberFormat="1" applyFont="1" applyFill="1" applyBorder="1" applyAlignment="1">
      <alignment horizontal="right" vertical="center"/>
    </xf>
    <xf numFmtId="4" fontId="41" fillId="0" borderId="16" xfId="0" applyNumberFormat="1" applyFont="1" applyFill="1" applyBorder="1" applyAlignment="1">
      <alignment horizontal="right" vertical="center"/>
    </xf>
    <xf numFmtId="0" fontId="41" fillId="0" borderId="16" xfId="0" applyFont="1" applyFill="1" applyBorder="1" applyAlignment="1">
      <alignment horizontal="right" vertical="center"/>
    </xf>
    <xf numFmtId="4" fontId="41" fillId="0" borderId="86" xfId="0" applyNumberFormat="1" applyFont="1" applyFill="1" applyBorder="1" applyAlignment="1">
      <alignment vertical="center"/>
    </xf>
    <xf numFmtId="0" fontId="57" fillId="0" borderId="15" xfId="0" applyFont="1" applyFill="1" applyBorder="1" applyAlignment="1">
      <alignment horizontal="center" vertical="center" wrapText="1"/>
    </xf>
    <xf numFmtId="0" fontId="57" fillId="0" borderId="86" xfId="0" applyFont="1" applyFill="1" applyBorder="1" applyAlignment="1">
      <alignment vertical="center" wrapText="1"/>
    </xf>
    <xf numFmtId="0" fontId="57" fillId="0" borderId="16" xfId="0" applyFont="1" applyFill="1" applyBorder="1" applyAlignment="1">
      <alignment vertical="center" wrapText="1"/>
    </xf>
    <xf numFmtId="0" fontId="57" fillId="0" borderId="88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vertical="center" wrapText="1"/>
    </xf>
    <xf numFmtId="0" fontId="57" fillId="0" borderId="20" xfId="0" applyFont="1" applyFill="1" applyBorder="1" applyAlignment="1">
      <alignment vertical="center" wrapText="1"/>
    </xf>
    <xf numFmtId="4" fontId="41" fillId="0" borderId="0" xfId="0" applyNumberFormat="1" applyFont="1" applyFill="1" applyBorder="1" applyAlignment="1">
      <alignment horizontal="right" vertical="center"/>
    </xf>
    <xf numFmtId="4" fontId="41" fillId="0" borderId="20" xfId="0" applyNumberFormat="1" applyFont="1" applyFill="1" applyBorder="1" applyAlignment="1">
      <alignment horizontal="right" vertical="center"/>
    </xf>
    <xf numFmtId="0" fontId="41" fillId="0" borderId="20" xfId="0" applyFont="1" applyFill="1" applyBorder="1" applyAlignment="1">
      <alignment horizontal="right" vertical="center"/>
    </xf>
    <xf numFmtId="4" fontId="41" fillId="0" borderId="21" xfId="0" applyNumberFormat="1" applyFont="1" applyFill="1" applyBorder="1" applyAlignment="1">
      <alignment vertical="center"/>
    </xf>
    <xf numFmtId="0" fontId="41" fillId="0" borderId="41" xfId="0" applyFont="1" applyFill="1" applyBorder="1" applyAlignment="1">
      <alignment horizontal="right" vertical="center"/>
    </xf>
    <xf numFmtId="0" fontId="41" fillId="0" borderId="87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vertical="center" wrapText="1"/>
    </xf>
    <xf numFmtId="0" fontId="57" fillId="0" borderId="63" xfId="0" applyFont="1" applyFill="1" applyBorder="1" applyAlignment="1">
      <alignment vertical="center" wrapText="1"/>
    </xf>
    <xf numFmtId="4" fontId="41" fillId="0" borderId="14" xfId="0" applyNumberFormat="1" applyFont="1" applyFill="1" applyBorder="1" applyAlignment="1">
      <alignment horizontal="right" vertical="center"/>
    </xf>
    <xf numFmtId="4" fontId="41" fillId="0" borderId="63" xfId="0" applyNumberFormat="1" applyFont="1" applyFill="1" applyBorder="1" applyAlignment="1">
      <alignment horizontal="right" vertical="center"/>
    </xf>
    <xf numFmtId="4" fontId="41" fillId="0" borderId="13" xfId="0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center"/>
    </xf>
    <xf numFmtId="0" fontId="41" fillId="0" borderId="0" xfId="0" applyFont="1" applyBorder="1"/>
    <xf numFmtId="0" fontId="40" fillId="0" borderId="0" xfId="0" applyFont="1"/>
    <xf numFmtId="0" fontId="40" fillId="0" borderId="0" xfId="46" applyFont="1" applyAlignment="1">
      <alignment vertical="center"/>
    </xf>
    <xf numFmtId="0" fontId="41" fillId="0" borderId="0" xfId="0" applyFont="1"/>
    <xf numFmtId="4" fontId="41" fillId="0" borderId="0" xfId="46" applyNumberFormat="1" applyFont="1" applyAlignment="1">
      <alignment vertical="center"/>
    </xf>
    <xf numFmtId="4" fontId="41" fillId="0" borderId="0" xfId="0" applyNumberFormat="1" applyFont="1"/>
    <xf numFmtId="0" fontId="57" fillId="0" borderId="0" xfId="0" applyFont="1"/>
    <xf numFmtId="0" fontId="41" fillId="0" borderId="0" xfId="46" applyFont="1" applyAlignment="1">
      <alignment vertical="center"/>
    </xf>
    <xf numFmtId="0" fontId="58" fillId="0" borderId="0" xfId="42" applyFont="1" applyFill="1" applyAlignment="1"/>
    <xf numFmtId="0" fontId="40" fillId="0" borderId="0" xfId="0" applyFont="1" applyFill="1" applyAlignment="1"/>
    <xf numFmtId="0" fontId="41" fillId="0" borderId="0" xfId="0" applyFont="1" applyBorder="1" applyAlignment="1">
      <alignment horizontal="left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left"/>
    </xf>
    <xf numFmtId="4" fontId="40" fillId="0" borderId="18" xfId="0" applyNumberFormat="1" applyFont="1" applyBorder="1" applyAlignment="1">
      <alignment vertical="center" wrapText="1"/>
    </xf>
    <xf numFmtId="4" fontId="40" fillId="0" borderId="18" xfId="0" applyNumberFormat="1" applyFont="1" applyFill="1" applyBorder="1" applyAlignment="1">
      <alignment vertical="center" wrapText="1"/>
    </xf>
    <xf numFmtId="4" fontId="41" fillId="0" borderId="18" xfId="0" applyNumberFormat="1" applyFont="1" applyFill="1" applyBorder="1" applyAlignment="1">
      <alignment vertical="center" wrapText="1"/>
    </xf>
    <xf numFmtId="4" fontId="41" fillId="0" borderId="16" xfId="0" applyNumberFormat="1" applyFont="1" applyFill="1" applyBorder="1" applyAlignment="1">
      <alignment vertical="center" wrapText="1"/>
    </xf>
    <xf numFmtId="4" fontId="57" fillId="0" borderId="16" xfId="0" applyNumberFormat="1" applyFont="1" applyFill="1" applyBorder="1" applyAlignment="1">
      <alignment vertical="center" wrapText="1"/>
    </xf>
    <xf numFmtId="4" fontId="57" fillId="0" borderId="63" xfId="0" applyNumberFormat="1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vertical="center" wrapText="1"/>
    </xf>
    <xf numFmtId="0" fontId="56" fillId="0" borderId="0" xfId="0" applyFont="1" applyBorder="1" applyAlignment="1">
      <alignment vertical="center" wrapText="1"/>
    </xf>
    <xf numFmtId="0" fontId="41" fillId="0" borderId="0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40" fillId="0" borderId="64" xfId="0" applyFont="1" applyFill="1" applyBorder="1" applyAlignment="1">
      <alignment horizontal="center" wrapText="1"/>
    </xf>
    <xf numFmtId="0" fontId="40" fillId="0" borderId="20" xfId="0" applyFont="1" applyFill="1" applyBorder="1" applyAlignment="1">
      <alignment wrapText="1"/>
    </xf>
    <xf numFmtId="0" fontId="40" fillId="0" borderId="0" xfId="0" applyFont="1" applyFill="1" applyBorder="1" applyAlignment="1">
      <alignment wrapText="1"/>
    </xf>
    <xf numFmtId="0" fontId="41" fillId="0" borderId="20" xfId="0" applyNumberFormat="1" applyFont="1" applyFill="1" applyBorder="1" applyAlignment="1">
      <alignment horizontal="center"/>
    </xf>
    <xf numFmtId="0" fontId="41" fillId="0" borderId="0" xfId="0" applyNumberFormat="1" applyFont="1" applyFill="1" applyBorder="1" applyAlignment="1">
      <alignment horizontal="center"/>
    </xf>
    <xf numFmtId="4" fontId="41" fillId="0" borderId="0" xfId="0" applyNumberFormat="1" applyFont="1" applyFill="1" applyBorder="1" applyAlignment="1">
      <alignment horizontal="right"/>
    </xf>
    <xf numFmtId="4" fontId="40" fillId="0" borderId="0" xfId="0" applyNumberFormat="1" applyFont="1" applyFill="1" applyBorder="1"/>
    <xf numFmtId="4" fontId="41" fillId="0" borderId="0" xfId="0" applyNumberFormat="1" applyFont="1" applyFill="1" applyBorder="1"/>
    <xf numFmtId="0" fontId="41" fillId="0" borderId="0" xfId="0" applyFont="1" applyFill="1"/>
    <xf numFmtId="0" fontId="40" fillId="0" borderId="57" xfId="0" applyFont="1" applyFill="1" applyBorder="1" applyAlignment="1">
      <alignment horizontal="center" wrapText="1"/>
    </xf>
    <xf numFmtId="0" fontId="40" fillId="0" borderId="18" xfId="0" applyFont="1" applyFill="1" applyBorder="1" applyAlignment="1">
      <alignment wrapText="1"/>
    </xf>
    <xf numFmtId="0" fontId="40" fillId="0" borderId="41" xfId="0" applyFont="1" applyFill="1" applyBorder="1" applyAlignment="1">
      <alignment wrapText="1"/>
    </xf>
    <xf numFmtId="0" fontId="40" fillId="0" borderId="18" xfId="0" applyNumberFormat="1" applyFont="1" applyFill="1" applyBorder="1" applyAlignment="1">
      <alignment horizontal="center"/>
    </xf>
    <xf numFmtId="0" fontId="40" fillId="0" borderId="41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4" fontId="40" fillId="0" borderId="20" xfId="0" applyNumberFormat="1" applyFont="1" applyFill="1" applyBorder="1" applyAlignment="1">
      <alignment horizontal="left"/>
    </xf>
    <xf numFmtId="0" fontId="40" fillId="0" borderId="0" xfId="0" applyFont="1" applyFill="1" applyBorder="1" applyAlignment="1">
      <alignment horizontal="right"/>
    </xf>
    <xf numFmtId="0" fontId="40" fillId="0" borderId="20" xfId="0" applyFont="1" applyFill="1" applyBorder="1" applyAlignment="1">
      <alignment horizontal="right"/>
    </xf>
    <xf numFmtId="0" fontId="40" fillId="0" borderId="2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 applyBorder="1"/>
    <xf numFmtId="0" fontId="40" fillId="0" borderId="0" xfId="0" applyFont="1" applyFill="1"/>
    <xf numFmtId="4" fontId="40" fillId="0" borderId="18" xfId="0" applyNumberFormat="1" applyFont="1" applyFill="1" applyBorder="1" applyAlignment="1">
      <alignment horizontal="right"/>
    </xf>
    <xf numFmtId="4" fontId="40" fillId="0" borderId="41" xfId="0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horizontal="right" vertical="center"/>
    </xf>
    <xf numFmtId="4" fontId="40" fillId="0" borderId="0" xfId="0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wrapText="1"/>
    </xf>
    <xf numFmtId="0" fontId="41" fillId="0" borderId="89" xfId="0" applyFont="1" applyFill="1" applyBorder="1" applyAlignment="1">
      <alignment horizontal="center" wrapText="1"/>
    </xf>
    <xf numFmtId="0" fontId="41" fillId="0" borderId="16" xfId="0" applyFont="1" applyFill="1" applyBorder="1" applyAlignment="1">
      <alignment wrapText="1"/>
    </xf>
    <xf numFmtId="0" fontId="41" fillId="0" borderId="87" xfId="0" applyFont="1" applyFill="1" applyBorder="1" applyAlignment="1">
      <alignment wrapText="1"/>
    </xf>
    <xf numFmtId="4" fontId="41" fillId="0" borderId="16" xfId="0" applyNumberFormat="1" applyFont="1" applyFill="1" applyBorder="1" applyAlignment="1">
      <alignment horizontal="right"/>
    </xf>
    <xf numFmtId="4" fontId="41" fillId="0" borderId="87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41" fillId="0" borderId="85" xfId="0" applyFont="1" applyFill="1" applyBorder="1" applyAlignment="1">
      <alignment horizontal="center" wrapText="1"/>
    </xf>
    <xf numFmtId="0" fontId="41" fillId="0" borderId="63" xfId="0" applyFont="1" applyFill="1" applyBorder="1" applyAlignment="1">
      <alignment wrapText="1"/>
    </xf>
    <xf numFmtId="0" fontId="41" fillId="0" borderId="14" xfId="0" applyFont="1" applyFill="1" applyBorder="1" applyAlignment="1">
      <alignment wrapText="1"/>
    </xf>
    <xf numFmtId="4" fontId="41" fillId="0" borderId="63" xfId="0" applyNumberFormat="1" applyFont="1" applyFill="1" applyBorder="1" applyAlignment="1">
      <alignment horizontal="right"/>
    </xf>
    <xf numFmtId="4" fontId="41" fillId="0" borderId="14" xfId="0" applyNumberFormat="1" applyFont="1" applyFill="1" applyBorder="1" applyAlignment="1">
      <alignment horizontal="right"/>
    </xf>
    <xf numFmtId="0" fontId="41" fillId="0" borderId="0" xfId="0" applyFont="1" applyAlignment="1">
      <alignment horizontal="right" vertical="center" wrapText="1"/>
    </xf>
    <xf numFmtId="4" fontId="40" fillId="0" borderId="19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wrapText="1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justify" vertical="center"/>
    </xf>
    <xf numFmtId="0" fontId="41" fillId="0" borderId="30" xfId="0" applyFont="1" applyBorder="1" applyAlignment="1" applyProtection="1">
      <alignment horizontal="center" vertical="center" wrapText="1"/>
    </xf>
    <xf numFmtId="0" fontId="41" fillId="0" borderId="30" xfId="0" applyNumberFormat="1" applyFont="1" applyBorder="1" applyAlignment="1">
      <alignment horizontal="center" vertical="center"/>
    </xf>
    <xf numFmtId="4" fontId="41" fillId="0" borderId="30" xfId="0" applyNumberFormat="1" applyFont="1" applyBorder="1" applyAlignment="1">
      <alignment horizontal="center" vertical="center"/>
    </xf>
    <xf numFmtId="0" fontId="59" fillId="0" borderId="61" xfId="0" applyFont="1" applyFill="1" applyBorder="1" applyAlignment="1">
      <alignment horizontal="center"/>
    </xf>
    <xf numFmtId="0" fontId="40" fillId="42" borderId="32" xfId="0" applyFont="1" applyFill="1" applyBorder="1" applyAlignment="1" applyProtection="1">
      <alignment horizontal="left" vertical="center"/>
    </xf>
    <xf numFmtId="4" fontId="40" fillId="42" borderId="11" xfId="0" applyNumberFormat="1" applyFont="1" applyFill="1" applyBorder="1" applyProtection="1"/>
    <xf numFmtId="4" fontId="41" fillId="0" borderId="11" xfId="0" applyNumberFormat="1" applyFont="1" applyBorder="1"/>
    <xf numFmtId="0" fontId="41" fillId="0" borderId="11" xfId="0" applyFont="1" applyBorder="1"/>
    <xf numFmtId="0" fontId="40" fillId="0" borderId="60" xfId="0" applyFont="1" applyBorder="1"/>
    <xf numFmtId="0" fontId="41" fillId="0" borderId="32" xfId="0" applyFont="1" applyBorder="1" applyAlignment="1" applyProtection="1">
      <alignment vertical="center"/>
    </xf>
    <xf numFmtId="4" fontId="60" fillId="0" borderId="11" xfId="0" applyNumberFormat="1" applyFont="1" applyBorder="1" applyProtection="1">
      <protection locked="0"/>
    </xf>
    <xf numFmtId="4" fontId="41" fillId="0" borderId="11" xfId="0" applyNumberFormat="1" applyFont="1" applyBorder="1" applyProtection="1">
      <protection locked="0"/>
    </xf>
    <xf numFmtId="0" fontId="41" fillId="0" borderId="60" xfId="0" applyFont="1" applyBorder="1"/>
    <xf numFmtId="0" fontId="41" fillId="0" borderId="32" xfId="0" applyFont="1" applyFill="1" applyBorder="1" applyAlignment="1" applyProtection="1">
      <alignment vertical="center"/>
    </xf>
    <xf numFmtId="0" fontId="41" fillId="0" borderId="45" xfId="0" applyFont="1" applyFill="1" applyBorder="1" applyAlignment="1" applyProtection="1">
      <alignment vertical="center"/>
    </xf>
    <xf numFmtId="4" fontId="60" fillId="0" borderId="80" xfId="0" applyNumberFormat="1" applyFont="1" applyBorder="1" applyProtection="1">
      <protection locked="0"/>
    </xf>
    <xf numFmtId="4" fontId="41" fillId="0" borderId="80" xfId="0" applyNumberFormat="1" applyFont="1" applyBorder="1" applyProtection="1">
      <protection locked="0"/>
    </xf>
    <xf numFmtId="0" fontId="41" fillId="0" borderId="80" xfId="0" applyFont="1" applyBorder="1"/>
    <xf numFmtId="0" fontId="41" fillId="0" borderId="81" xfId="0" applyFont="1" applyBorder="1"/>
    <xf numFmtId="0" fontId="41" fillId="0" borderId="33" xfId="0" applyFont="1" applyBorder="1" applyAlignment="1" applyProtection="1">
      <alignment vertical="center"/>
    </xf>
    <xf numFmtId="4" fontId="60" fillId="0" borderId="34" xfId="0" applyNumberFormat="1" applyFont="1" applyBorder="1" applyProtection="1">
      <protection locked="0"/>
    </xf>
    <xf numFmtId="4" fontId="41" fillId="0" borderId="34" xfId="0" applyNumberFormat="1" applyFont="1" applyBorder="1" applyProtection="1">
      <protection locked="0"/>
    </xf>
    <xf numFmtId="0" fontId="41" fillId="0" borderId="34" xfId="0" applyFont="1" applyBorder="1"/>
    <xf numFmtId="0" fontId="41" fillId="0" borderId="40" xfId="0" applyFont="1" applyBorder="1"/>
    <xf numFmtId="4" fontId="51" fillId="0" borderId="0" xfId="0" applyNumberFormat="1" applyFont="1"/>
    <xf numFmtId="0" fontId="41" fillId="0" borderId="0" xfId="0" applyFont="1" applyAlignment="1">
      <alignment horizontal="right" vertical="top"/>
    </xf>
    <xf numFmtId="0" fontId="41" fillId="0" borderId="0" xfId="0" applyFont="1" applyAlignment="1">
      <alignment horizontal="right" vertical="center"/>
    </xf>
    <xf numFmtId="0" fontId="40" fillId="43" borderId="90" xfId="0" applyFont="1" applyFill="1" applyBorder="1" applyAlignment="1">
      <alignment horizontal="center" vertical="center" wrapText="1"/>
    </xf>
    <xf numFmtId="0" fontId="40" fillId="43" borderId="91" xfId="0" applyFont="1" applyFill="1" applyBorder="1" applyAlignment="1">
      <alignment horizontal="center" vertical="center" wrapText="1"/>
    </xf>
    <xf numFmtId="0" fontId="50" fillId="0" borderId="92" xfId="0" applyFont="1" applyBorder="1" applyAlignment="1">
      <alignment horizontal="justify" vertical="center" wrapText="1"/>
    </xf>
    <xf numFmtId="0" fontId="50" fillId="0" borderId="93" xfId="0" applyFont="1" applyBorder="1" applyAlignment="1">
      <alignment horizontal="justify" vertical="center" wrapText="1"/>
    </xf>
    <xf numFmtId="4" fontId="50" fillId="0" borderId="93" xfId="0" applyNumberFormat="1" applyFont="1" applyBorder="1" applyAlignment="1">
      <alignment horizontal="right" vertical="center" wrapText="1"/>
    </xf>
    <xf numFmtId="0" fontId="41" fillId="0" borderId="92" xfId="0" applyFont="1" applyBorder="1" applyAlignment="1">
      <alignment horizontal="justify" vertical="center" wrapText="1"/>
    </xf>
    <xf numFmtId="0" fontId="41" fillId="0" borderId="93" xfId="0" applyFont="1" applyBorder="1" applyAlignment="1">
      <alignment horizontal="justify" vertical="center" wrapText="1"/>
    </xf>
    <xf numFmtId="4" fontId="41" fillId="0" borderId="93" xfId="0" applyNumberFormat="1" applyFont="1" applyBorder="1" applyAlignment="1">
      <alignment horizontal="right" vertical="center" wrapText="1"/>
    </xf>
    <xf numFmtId="0" fontId="41" fillId="43" borderId="93" xfId="0" applyFont="1" applyFill="1" applyBorder="1" applyAlignment="1">
      <alignment vertical="center"/>
    </xf>
    <xf numFmtId="4" fontId="40" fillId="43" borderId="93" xfId="0" applyNumberFormat="1" applyFont="1" applyFill="1" applyBorder="1" applyAlignment="1">
      <alignment vertical="center"/>
    </xf>
    <xf numFmtId="0" fontId="41" fillId="43" borderId="93" xfId="0" applyFont="1" applyFill="1" applyBorder="1" applyAlignment="1">
      <alignment vertical="center" wrapText="1"/>
    </xf>
    <xf numFmtId="4" fontId="40" fillId="43" borderId="93" xfId="0" applyNumberFormat="1" applyFont="1" applyFill="1" applyBorder="1" applyAlignment="1">
      <alignment vertical="center" wrapText="1"/>
    </xf>
    <xf numFmtId="0" fontId="41" fillId="0" borderId="0" xfId="43" applyFont="1" applyAlignment="1">
      <alignment wrapText="1"/>
    </xf>
    <xf numFmtId="0" fontId="41" fillId="0" borderId="11" xfId="0" applyFont="1" applyFill="1" applyBorder="1" applyAlignment="1" applyProtection="1">
      <alignment horizontal="center" vertical="center" wrapText="1"/>
    </xf>
    <xf numFmtId="0" fontId="49" fillId="0" borderId="60" xfId="0" applyFont="1" applyFill="1" applyBorder="1" applyAlignment="1">
      <alignment horizontal="center" vertical="center" wrapText="1"/>
    </xf>
    <xf numFmtId="0" fontId="41" fillId="0" borderId="60" xfId="0" applyFont="1" applyFill="1" applyBorder="1" applyAlignment="1" applyProtection="1">
      <alignment horizontal="center" vertical="center" wrapText="1"/>
    </xf>
    <xf numFmtId="0" fontId="40" fillId="41" borderId="32" xfId="46" applyFont="1" applyFill="1" applyBorder="1" applyAlignment="1" applyProtection="1">
      <alignment horizontal="center" vertical="center"/>
    </xf>
    <xf numFmtId="4" fontId="40" fillId="41" borderId="11" xfId="0" applyNumberFormat="1" applyFont="1" applyFill="1" applyBorder="1" applyAlignment="1" applyProtection="1">
      <alignment vertical="center"/>
    </xf>
    <xf numFmtId="4" fontId="40" fillId="41" borderId="11" xfId="0" applyNumberFormat="1" applyFont="1" applyFill="1" applyBorder="1" applyAlignment="1">
      <alignment vertical="center"/>
    </xf>
    <xf numFmtId="0" fontId="41" fillId="41" borderId="11" xfId="0" applyFont="1" applyFill="1" applyBorder="1"/>
    <xf numFmtId="0" fontId="40" fillId="41" borderId="60" xfId="0" applyFont="1" applyFill="1" applyBorder="1"/>
    <xf numFmtId="0" fontId="41" fillId="0" borderId="32" xfId="46" applyFont="1" applyBorder="1" applyAlignment="1" applyProtection="1">
      <alignment horizontal="center" vertical="center"/>
    </xf>
    <xf numFmtId="4" fontId="41" fillId="0" borderId="11" xfId="0" applyNumberFormat="1" applyFont="1" applyBorder="1" applyAlignment="1" applyProtection="1">
      <protection locked="0"/>
    </xf>
    <xf numFmtId="4" fontId="41" fillId="0" borderId="11" xfId="0" applyNumberFormat="1" applyFont="1" applyFill="1" applyBorder="1"/>
    <xf numFmtId="0" fontId="41" fillId="0" borderId="60" xfId="0" applyFont="1" applyFill="1" applyBorder="1"/>
    <xf numFmtId="0" fontId="41" fillId="0" borderId="11" xfId="0" applyFont="1" applyFill="1" applyBorder="1"/>
    <xf numFmtId="4" fontId="40" fillId="41" borderId="11" xfId="0" applyNumberFormat="1" applyFont="1" applyFill="1" applyBorder="1" applyAlignment="1" applyProtection="1">
      <alignment wrapText="1"/>
    </xf>
    <xf numFmtId="4" fontId="40" fillId="41" borderId="11" xfId="0" applyNumberFormat="1" applyFont="1" applyFill="1" applyBorder="1" applyAlignment="1">
      <alignment wrapText="1"/>
    </xf>
    <xf numFmtId="4" fontId="41" fillId="41" borderId="11" xfId="0" applyNumberFormat="1" applyFont="1" applyFill="1" applyBorder="1" applyAlignment="1">
      <alignment wrapText="1"/>
    </xf>
    <xf numFmtId="4" fontId="41" fillId="41" borderId="11" xfId="0" applyNumberFormat="1" applyFont="1" applyFill="1" applyBorder="1"/>
    <xf numFmtId="4" fontId="40" fillId="41" borderId="60" xfId="0" applyNumberFormat="1" applyFont="1" applyFill="1" applyBorder="1" applyAlignment="1" applyProtection="1">
      <alignment wrapText="1"/>
    </xf>
    <xf numFmtId="4" fontId="40" fillId="41" borderId="11" xfId="0" applyNumberFormat="1" applyFont="1" applyFill="1" applyBorder="1" applyAlignment="1" applyProtection="1"/>
    <xf numFmtId="4" fontId="40" fillId="41" borderId="11" xfId="0" applyNumberFormat="1" applyFont="1" applyFill="1" applyBorder="1"/>
    <xf numFmtId="0" fontId="49" fillId="0" borderId="0" xfId="0" applyFont="1"/>
    <xf numFmtId="0" fontId="41" fillId="0" borderId="33" xfId="46" applyFont="1" applyBorder="1" applyAlignment="1" applyProtection="1">
      <alignment horizontal="center" vertical="center"/>
    </xf>
    <xf numFmtId="4" fontId="41" fillId="0" borderId="34" xfId="0" applyNumberFormat="1" applyFont="1" applyBorder="1" applyAlignment="1" applyProtection="1">
      <protection locked="0"/>
    </xf>
    <xf numFmtId="4" fontId="41" fillId="0" borderId="34" xfId="0" applyNumberFormat="1" applyFont="1" applyBorder="1"/>
    <xf numFmtId="0" fontId="41" fillId="0" borderId="40" xfId="0" applyFont="1" applyFill="1" applyBorder="1"/>
    <xf numFmtId="0" fontId="40" fillId="0" borderId="0" xfId="0" applyFont="1" applyAlignment="1">
      <alignment horizontal="center"/>
    </xf>
    <xf numFmtId="4" fontId="57" fillId="0" borderId="0" xfId="46" applyNumberFormat="1" applyFont="1" applyAlignment="1">
      <alignment vertical="center"/>
    </xf>
    <xf numFmtId="4" fontId="62" fillId="0" borderId="0" xfId="0" applyNumberFormat="1" applyFont="1"/>
    <xf numFmtId="0" fontId="51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 vertical="top"/>
    </xf>
    <xf numFmtId="0" fontId="40" fillId="0" borderId="14" xfId="0" applyFont="1" applyBorder="1" applyAlignment="1">
      <alignment horizontal="center" vertical="center" wrapText="1"/>
    </xf>
    <xf numFmtId="0" fontId="40" fillId="41" borderId="19" xfId="0" applyFont="1" applyFill="1" applyBorder="1" applyAlignment="1">
      <alignment horizontal="center" vertical="center"/>
    </xf>
    <xf numFmtId="0" fontId="41" fillId="0" borderId="63" xfId="0" applyFont="1" applyBorder="1" applyAlignment="1">
      <alignment horizontal="justify" vertical="center"/>
    </xf>
    <xf numFmtId="0" fontId="41" fillId="0" borderId="13" xfId="0" applyFont="1" applyBorder="1" applyAlignment="1">
      <alignment horizontal="justify" vertical="center"/>
    </xf>
    <xf numFmtId="0" fontId="41" fillId="0" borderId="18" xfId="0" applyFont="1" applyBorder="1" applyAlignment="1">
      <alignment horizontal="justify" vertical="center"/>
    </xf>
    <xf numFmtId="0" fontId="41" fillId="0" borderId="19" xfId="0" applyFont="1" applyBorder="1" applyAlignment="1">
      <alignment horizontal="justify" vertical="center"/>
    </xf>
    <xf numFmtId="0" fontId="35" fillId="44" borderId="22" xfId="40" applyFont="1" applyFill="1" applyBorder="1" applyAlignment="1" applyProtection="1">
      <alignment vertical="center" wrapText="1"/>
    </xf>
    <xf numFmtId="0" fontId="35" fillId="44" borderId="26" xfId="40" applyFont="1" applyFill="1" applyBorder="1" applyAlignment="1" applyProtection="1">
      <alignment vertical="center" wrapText="1"/>
    </xf>
    <xf numFmtId="0" fontId="64" fillId="44" borderId="120" xfId="0" applyFont="1" applyFill="1" applyBorder="1" applyAlignment="1">
      <alignment horizontal="left" wrapText="1"/>
    </xf>
    <xf numFmtId="4" fontId="42" fillId="44" borderId="22" xfId="40" applyNumberFormat="1" applyFont="1" applyFill="1" applyBorder="1" applyAlignment="1">
      <alignment vertical="center"/>
    </xf>
    <xf numFmtId="0" fontId="64" fillId="44" borderId="121" xfId="0" applyFont="1" applyFill="1" applyBorder="1" applyAlignment="1">
      <alignment horizontal="left" wrapText="1"/>
    </xf>
    <xf numFmtId="4" fontId="42" fillId="44" borderId="63" xfId="40" applyNumberFormat="1" applyFont="1" applyFill="1" applyBorder="1" applyAlignment="1">
      <alignment vertical="center"/>
    </xf>
    <xf numFmtId="0" fontId="35" fillId="0" borderId="22" xfId="40" applyFont="1" applyFill="1" applyBorder="1" applyAlignment="1" applyProtection="1">
      <alignment vertical="center" wrapText="1"/>
    </xf>
    <xf numFmtId="4" fontId="35" fillId="0" borderId="18" xfId="0" applyNumberFormat="1" applyFont="1" applyFill="1" applyBorder="1" applyAlignment="1">
      <alignment horizontal="left" vertical="center" wrapText="1"/>
    </xf>
    <xf numFmtId="4" fontId="35" fillId="0" borderId="49" xfId="0" applyNumberFormat="1" applyFont="1" applyFill="1" applyBorder="1" applyAlignment="1" applyProtection="1">
      <alignment horizontal="right" vertical="center" wrapText="1"/>
    </xf>
    <xf numFmtId="4" fontId="35" fillId="0" borderId="18" xfId="0" applyNumberFormat="1" applyFont="1" applyFill="1" applyBorder="1" applyAlignment="1" applyProtection="1">
      <alignment horizontal="right" vertical="center" wrapText="1"/>
    </xf>
    <xf numFmtId="4" fontId="35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8" xfId="0" applyNumberFormat="1" applyFont="1" applyFill="1" applyBorder="1" applyAlignment="1" applyProtection="1">
      <alignment vertical="center" wrapText="1"/>
      <protection locked="0"/>
    </xf>
    <xf numFmtId="0" fontId="69" fillId="0" borderId="24" xfId="0" applyFont="1" applyFill="1" applyBorder="1" applyAlignment="1">
      <alignment vertical="center" wrapText="1"/>
    </xf>
    <xf numFmtId="0" fontId="69" fillId="0" borderId="63" xfId="0" applyFont="1" applyFill="1" applyBorder="1" applyAlignment="1">
      <alignment vertical="center" wrapText="1"/>
    </xf>
    <xf numFmtId="165" fontId="3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4" xfId="0" applyNumberFormat="1" applyFont="1" applyFill="1" applyBorder="1" applyAlignment="1" applyProtection="1">
      <alignment vertical="center" wrapText="1"/>
      <protection locked="0"/>
    </xf>
    <xf numFmtId="4" fontId="34" fillId="0" borderId="24" xfId="0" applyNumberFormat="1" applyFont="1" applyFill="1" applyBorder="1" applyAlignment="1" applyProtection="1">
      <alignment vertical="center" wrapText="1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64" xfId="0" applyNumberFormat="1" applyFont="1" applyFill="1" applyBorder="1" applyAlignment="1" applyProtection="1">
      <alignment vertical="center"/>
      <protection locked="0"/>
    </xf>
    <xf numFmtId="4" fontId="37" fillId="0" borderId="24" xfId="0" applyNumberFormat="1" applyFont="1" applyFill="1" applyBorder="1" applyAlignment="1" applyProtection="1">
      <alignment vertical="center"/>
    </xf>
    <xf numFmtId="0" fontId="66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 wrapText="1"/>
    </xf>
    <xf numFmtId="0" fontId="71" fillId="47" borderId="38" xfId="0" applyFont="1" applyFill="1" applyBorder="1" applyAlignment="1">
      <alignment vertical="center"/>
    </xf>
    <xf numFmtId="4" fontId="71" fillId="47" borderId="36" xfId="0" applyNumberFormat="1" applyFont="1" applyFill="1" applyBorder="1" applyAlignment="1">
      <alignment horizontal="right" vertical="center"/>
    </xf>
    <xf numFmtId="0" fontId="41" fillId="47" borderId="0" xfId="0" applyFont="1" applyFill="1" applyBorder="1" applyAlignment="1">
      <alignment horizontal="center" vertical="center"/>
    </xf>
    <xf numFmtId="0" fontId="41" fillId="47" borderId="53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41" fillId="0" borderId="0" xfId="43" applyFont="1" applyFill="1" applyAlignment="1">
      <alignment horizontal="left" wrapText="1"/>
    </xf>
    <xf numFmtId="0" fontId="70" fillId="46" borderId="32" xfId="0" applyFont="1" applyFill="1" applyBorder="1" applyAlignment="1">
      <alignment vertical="center" wrapText="1"/>
    </xf>
    <xf numFmtId="4" fontId="70" fillId="47" borderId="11" xfId="0" applyNumberFormat="1" applyFont="1" applyFill="1" applyBorder="1" applyAlignment="1">
      <alignment horizontal="center" vertical="center" wrapText="1"/>
    </xf>
    <xf numFmtId="14" fontId="70" fillId="47" borderId="11" xfId="0" applyNumberFormat="1" applyFont="1" applyFill="1" applyBorder="1" applyAlignment="1">
      <alignment horizontal="center" vertical="center" wrapText="1"/>
    </xf>
    <xf numFmtId="166" fontId="70" fillId="47" borderId="11" xfId="0" applyNumberFormat="1" applyFont="1" applyFill="1" applyBorder="1" applyAlignment="1">
      <alignment horizontal="center" vertical="center" wrapText="1"/>
    </xf>
    <xf numFmtId="14" fontId="70" fillId="47" borderId="60" xfId="0" applyNumberFormat="1" applyFont="1" applyFill="1" applyBorder="1" applyAlignment="1">
      <alignment horizontal="center" vertical="center" wrapText="1"/>
    </xf>
    <xf numFmtId="0" fontId="70" fillId="47" borderId="32" xfId="0" applyFont="1" applyFill="1" applyBorder="1" applyAlignment="1">
      <alignment vertical="center" wrapText="1"/>
    </xf>
    <xf numFmtId="0" fontId="70" fillId="47" borderId="11" xfId="0" applyFont="1" applyFill="1" applyBorder="1" applyAlignment="1">
      <alignment horizontal="center" vertical="center"/>
    </xf>
    <xf numFmtId="0" fontId="70" fillId="47" borderId="11" xfId="0" applyFont="1" applyFill="1" applyBorder="1" applyAlignment="1">
      <alignment horizontal="center" vertical="center" wrapText="1"/>
    </xf>
    <xf numFmtId="0" fontId="70" fillId="47" borderId="60" xfId="0" applyFont="1" applyFill="1" applyBorder="1" applyAlignment="1">
      <alignment horizontal="center" vertical="center"/>
    </xf>
    <xf numFmtId="0" fontId="70" fillId="47" borderId="32" xfId="0" applyFont="1" applyFill="1" applyBorder="1" applyAlignment="1">
      <alignment vertical="center"/>
    </xf>
    <xf numFmtId="0" fontId="72" fillId="47" borderId="32" xfId="0" applyFont="1" applyFill="1" applyBorder="1" applyAlignment="1">
      <alignment vertical="center"/>
    </xf>
    <xf numFmtId="0" fontId="72" fillId="47" borderId="11" xfId="0" applyFont="1" applyFill="1" applyBorder="1" applyAlignment="1">
      <alignment horizontal="center" vertical="center"/>
    </xf>
    <xf numFmtId="0" fontId="72" fillId="47" borderId="60" xfId="0" applyFont="1" applyFill="1" applyBorder="1" applyAlignment="1">
      <alignment horizontal="center" vertical="center"/>
    </xf>
    <xf numFmtId="0" fontId="70" fillId="47" borderId="56" xfId="0" applyFont="1" applyFill="1" applyBorder="1" applyAlignment="1">
      <alignment vertical="center" wrapText="1"/>
    </xf>
    <xf numFmtId="4" fontId="70" fillId="47" borderId="11" xfId="0" applyNumberFormat="1" applyFont="1" applyFill="1" applyBorder="1" applyAlignment="1">
      <alignment horizontal="center" vertical="center"/>
    </xf>
    <xf numFmtId="0" fontId="70" fillId="47" borderId="60" xfId="0" applyFont="1" applyFill="1" applyBorder="1" applyAlignment="1">
      <alignment horizontal="center" vertical="center" wrapText="1"/>
    </xf>
    <xf numFmtId="0" fontId="72" fillId="47" borderId="33" xfId="0" applyFont="1" applyFill="1" applyBorder="1" applyAlignment="1">
      <alignment vertical="center"/>
    </xf>
    <xf numFmtId="0" fontId="72" fillId="47" borderId="34" xfId="0" applyFont="1" applyFill="1" applyBorder="1" applyAlignment="1">
      <alignment horizontal="center" vertical="center"/>
    </xf>
    <xf numFmtId="0" fontId="72" fillId="47" borderId="40" xfId="0" applyFont="1" applyFill="1" applyBorder="1" applyAlignment="1">
      <alignment horizontal="center" vertical="center"/>
    </xf>
    <xf numFmtId="0" fontId="63" fillId="0" borderId="0" xfId="0" applyFont="1" applyFill="1"/>
    <xf numFmtId="0" fontId="73" fillId="0" borderId="0" xfId="0" applyFont="1" applyFill="1"/>
    <xf numFmtId="0" fontId="74" fillId="0" borderId="0" xfId="0" applyFont="1" applyAlignment="1">
      <alignment vertical="center"/>
    </xf>
    <xf numFmtId="0" fontId="74" fillId="0" borderId="0" xfId="0" applyFont="1" applyBorder="1" applyAlignment="1">
      <alignment horizontal="center" vertical="center" wrapText="1"/>
    </xf>
    <xf numFmtId="4" fontId="75" fillId="0" borderId="0" xfId="0" applyNumberFormat="1" applyFont="1" applyFill="1" applyAlignment="1">
      <alignment vertical="center"/>
    </xf>
    <xf numFmtId="4" fontId="74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75" fillId="0" borderId="50" xfId="0" applyNumberFormat="1" applyFont="1" applyBorder="1" applyAlignment="1" applyProtection="1">
      <alignment horizontal="right" vertical="center" wrapText="1"/>
      <protection locked="0"/>
    </xf>
    <xf numFmtId="4" fontId="75" fillId="0" borderId="24" xfId="0" applyNumberFormat="1" applyFont="1" applyBorder="1" applyAlignment="1" applyProtection="1">
      <alignment horizontal="right" vertical="center" wrapText="1"/>
      <protection locked="0"/>
    </xf>
    <xf numFmtId="4" fontId="75" fillId="0" borderId="26" xfId="0" applyNumberFormat="1" applyFont="1" applyBorder="1" applyAlignment="1" applyProtection="1">
      <alignment horizontal="right" vertical="center" wrapText="1"/>
      <protection locked="0"/>
    </xf>
    <xf numFmtId="4" fontId="76" fillId="41" borderId="19" xfId="0" applyNumberFormat="1" applyFont="1" applyFill="1" applyBorder="1" applyAlignment="1" applyProtection="1">
      <alignment horizontal="right" vertical="center" wrapText="1"/>
    </xf>
    <xf numFmtId="0" fontId="35" fillId="44" borderId="18" xfId="40" applyFont="1" applyFill="1" applyBorder="1" applyAlignment="1" applyProtection="1">
      <alignment vertical="center" wrapText="1"/>
    </xf>
    <xf numFmtId="4" fontId="34" fillId="0" borderId="63" xfId="0" applyNumberFormat="1" applyFont="1" applyFill="1" applyBorder="1" applyAlignment="1" applyProtection="1">
      <alignment vertical="center" wrapText="1"/>
      <protection locked="0"/>
    </xf>
    <xf numFmtId="4" fontId="34" fillId="0" borderId="22" xfId="0" applyNumberFormat="1" applyFont="1" applyFill="1" applyBorder="1" applyAlignment="1" applyProtection="1">
      <alignment vertical="center" wrapText="1"/>
      <protection locked="0"/>
    </xf>
    <xf numFmtId="0" fontId="41" fillId="0" borderId="73" xfId="43" applyFont="1" applyBorder="1" applyAlignment="1">
      <alignment horizontal="center" vertical="center"/>
    </xf>
    <xf numFmtId="0" fontId="41" fillId="0" borderId="95" xfId="43" applyFont="1" applyBorder="1" applyAlignment="1">
      <alignment horizontal="center" vertical="center"/>
    </xf>
    <xf numFmtId="0" fontId="41" fillId="0" borderId="13" xfId="43" applyFont="1" applyBorder="1" applyAlignment="1">
      <alignment horizontal="center" vertical="center"/>
    </xf>
    <xf numFmtId="0" fontId="52" fillId="0" borderId="0" xfId="43" applyFont="1" applyAlignment="1">
      <alignment horizontal="center" vertical="center" wrapText="1"/>
    </xf>
    <xf numFmtId="0" fontId="41" fillId="0" borderId="66" xfId="43" applyFont="1" applyBorder="1" applyAlignment="1">
      <alignment horizontal="center" vertical="center"/>
    </xf>
    <xf numFmtId="0" fontId="41" fillId="0" borderId="21" xfId="43" applyFont="1" applyBorder="1" applyAlignment="1">
      <alignment horizontal="center" vertical="center"/>
    </xf>
    <xf numFmtId="0" fontId="41" fillId="42" borderId="95" xfId="43" applyFont="1" applyFill="1" applyBorder="1" applyAlignment="1">
      <alignment horizontal="center" vertical="center"/>
    </xf>
    <xf numFmtId="0" fontId="41" fillId="42" borderId="13" xfId="43" applyFont="1" applyFill="1" applyBorder="1" applyAlignment="1">
      <alignment horizontal="center" vertical="center"/>
    </xf>
    <xf numFmtId="0" fontId="41" fillId="42" borderId="73" xfId="43" applyFont="1" applyFill="1" applyBorder="1" applyAlignment="1">
      <alignment horizontal="center" vertical="center"/>
    </xf>
    <xf numFmtId="0" fontId="41" fillId="42" borderId="66" xfId="43" applyFont="1" applyFill="1" applyBorder="1" applyAlignment="1">
      <alignment horizontal="center" vertical="center"/>
    </xf>
    <xf numFmtId="0" fontId="41" fillId="42" borderId="21" xfId="43" applyFont="1" applyFill="1" applyBorder="1" applyAlignment="1">
      <alignment horizontal="center" vertical="center"/>
    </xf>
    <xf numFmtId="0" fontId="40" fillId="41" borderId="19" xfId="43" applyFont="1" applyFill="1" applyBorder="1" applyAlignment="1">
      <alignment horizontal="center" vertical="center" wrapText="1"/>
    </xf>
    <xf numFmtId="16" fontId="41" fillId="0" borderId="13" xfId="43" applyNumberFormat="1" applyFont="1" applyBorder="1" applyAlignment="1">
      <alignment horizontal="center" vertical="center"/>
    </xf>
    <xf numFmtId="0" fontId="41" fillId="0" borderId="31" xfId="43" applyFont="1" applyBorder="1" applyAlignment="1">
      <alignment horizontal="center" vertical="center"/>
    </xf>
    <xf numFmtId="0" fontId="41" fillId="0" borderId="48" xfId="43" applyFont="1" applyBorder="1" applyAlignment="1">
      <alignment horizontal="center" vertical="center"/>
    </xf>
    <xf numFmtId="0" fontId="55" fillId="0" borderId="0" xfId="43" applyFont="1" applyAlignment="1">
      <alignment horizontal="center" vertical="center"/>
    </xf>
    <xf numFmtId="0" fontId="41" fillId="0" borderId="96" xfId="43" applyFont="1" applyBorder="1" applyAlignment="1">
      <alignment horizontal="center" vertical="center"/>
    </xf>
    <xf numFmtId="0" fontId="41" fillId="0" borderId="52" xfId="43" applyFont="1" applyBorder="1" applyAlignment="1">
      <alignment horizontal="left" vertical="center" wrapText="1"/>
    </xf>
    <xf numFmtId="49" fontId="41" fillId="0" borderId="52" xfId="43" applyNumberFormat="1" applyFont="1" applyBorder="1" applyAlignment="1">
      <alignment horizontal="center" vertical="center" wrapText="1"/>
    </xf>
    <xf numFmtId="49" fontId="41" fillId="0" borderId="66" xfId="43" applyNumberFormat="1" applyFont="1" applyBorder="1" applyAlignment="1">
      <alignment horizontal="center" vertical="center"/>
    </xf>
    <xf numFmtId="0" fontId="40" fillId="0" borderId="0" xfId="42" applyFont="1" applyAlignment="1">
      <alignment horizontal="left" vertical="top" wrapText="1"/>
    </xf>
    <xf numFmtId="0" fontId="40" fillId="0" borderId="0" xfId="42" applyFont="1" applyAlignment="1">
      <alignment horizontal="left" vertical="center" wrapText="1"/>
    </xf>
    <xf numFmtId="0" fontId="41" fillId="0" borderId="46" xfId="47" applyFont="1" applyBorder="1" applyAlignment="1">
      <alignment horizontal="center" vertical="center"/>
    </xf>
    <xf numFmtId="0" fontId="41" fillId="0" borderId="20" xfId="47" applyFont="1" applyBorder="1" applyAlignment="1">
      <alignment horizontal="center" vertical="center"/>
    </xf>
    <xf numFmtId="0" fontId="41" fillId="0" borderId="50" xfId="47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49" fontId="41" fillId="0" borderId="44" xfId="0" applyNumberFormat="1" applyFont="1" applyFill="1" applyBorder="1" applyAlignment="1" applyProtection="1">
      <alignment horizontal="left" vertical="center" wrapText="1"/>
    </xf>
    <xf numFmtId="49" fontId="41" fillId="0" borderId="34" xfId="0" applyNumberFormat="1" applyFont="1" applyFill="1" applyBorder="1" applyAlignment="1" applyProtection="1">
      <alignment horizontal="left" vertical="center" wrapText="1"/>
    </xf>
    <xf numFmtId="49" fontId="40" fillId="42" borderId="44" xfId="0" applyNumberFormat="1" applyFont="1" applyFill="1" applyBorder="1" applyAlignment="1" applyProtection="1">
      <alignment horizontal="left" vertical="center"/>
    </xf>
    <xf numFmtId="49" fontId="41" fillId="0" borderId="43" xfId="0" applyNumberFormat="1" applyFont="1" applyFill="1" applyBorder="1" applyAlignment="1" applyProtection="1">
      <alignment horizontal="left" vertical="center" wrapText="1"/>
    </xf>
    <xf numFmtId="0" fontId="41" fillId="0" borderId="29" xfId="0" applyFont="1" applyBorder="1" applyAlignment="1"/>
    <xf numFmtId="0" fontId="41" fillId="0" borderId="30" xfId="0" applyFont="1" applyBorder="1" applyAlignment="1"/>
    <xf numFmtId="0" fontId="40" fillId="0" borderId="0" xfId="0" applyFont="1" applyFill="1" applyBorder="1" applyAlignment="1">
      <alignment horizontal="left"/>
    </xf>
    <xf numFmtId="0" fontId="40" fillId="0" borderId="0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66" fillId="47" borderId="56" xfId="0" applyFont="1" applyFill="1" applyBorder="1" applyAlignment="1">
      <alignment horizontal="left" vertical="center"/>
    </xf>
    <xf numFmtId="0" fontId="66" fillId="47" borderId="44" xfId="0" applyFont="1" applyFill="1" applyBorder="1" applyAlignment="1">
      <alignment horizontal="left" vertical="center"/>
    </xf>
    <xf numFmtId="0" fontId="66" fillId="47" borderId="25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74" fillId="0" borderId="0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center"/>
    </xf>
    <xf numFmtId="4" fontId="76" fillId="44" borderId="57" xfId="0" applyNumberFormat="1" applyFont="1" applyFill="1" applyBorder="1" applyAlignment="1" applyProtection="1">
      <alignment vertical="center" wrapText="1"/>
      <protection locked="0"/>
    </xf>
    <xf numFmtId="4" fontId="75" fillId="0" borderId="54" xfId="0" applyNumberFormat="1" applyFont="1" applyBorder="1" applyAlignment="1" applyProtection="1">
      <alignment vertical="center" wrapText="1"/>
      <protection locked="0"/>
    </xf>
    <xf numFmtId="4" fontId="75" fillId="0" borderId="56" xfId="0" applyNumberFormat="1" applyFont="1" applyBorder="1" applyAlignment="1" applyProtection="1">
      <alignment vertical="center" wrapText="1"/>
      <protection locked="0"/>
    </xf>
    <xf numFmtId="4" fontId="75" fillId="0" borderId="71" xfId="0" applyNumberFormat="1" applyFont="1" applyBorder="1" applyAlignment="1" applyProtection="1">
      <alignment vertical="center" wrapText="1"/>
      <protection locked="0"/>
    </xf>
    <xf numFmtId="0" fontId="40" fillId="41" borderId="52" xfId="43" applyFont="1" applyFill="1" applyBorder="1" applyAlignment="1">
      <alignment horizontal="center" vertical="center" wrapText="1"/>
    </xf>
    <xf numFmtId="16" fontId="41" fillId="0" borderId="72" xfId="43" applyNumberFormat="1" applyFont="1" applyBorder="1" applyAlignment="1">
      <alignment horizontal="center" vertical="center"/>
    </xf>
    <xf numFmtId="0" fontId="41" fillId="0" borderId="52" xfId="43" applyFont="1" applyBorder="1" applyAlignment="1">
      <alignment horizontal="center" vertical="center"/>
    </xf>
    <xf numFmtId="0" fontId="41" fillId="0" borderId="20" xfId="43" applyFont="1" applyBorder="1" applyAlignment="1">
      <alignment horizontal="center" vertical="center"/>
    </xf>
    <xf numFmtId="0" fontId="41" fillId="0" borderId="74" xfId="43" applyFont="1" applyBorder="1" applyAlignment="1">
      <alignment horizontal="center" vertical="center"/>
    </xf>
    <xf numFmtId="0" fontId="41" fillId="0" borderId="72" xfId="43" applyFont="1" applyBorder="1" applyAlignment="1">
      <alignment horizontal="center" vertical="center"/>
    </xf>
    <xf numFmtId="0" fontId="41" fillId="0" borderId="63" xfId="43" applyFont="1" applyBorder="1" applyAlignment="1">
      <alignment horizontal="center" vertical="center"/>
    </xf>
    <xf numFmtId="0" fontId="41" fillId="0" borderId="66" xfId="43" applyFont="1" applyFill="1" applyBorder="1" applyAlignment="1">
      <alignment horizontal="center" vertical="center" wrapText="1"/>
    </xf>
    <xf numFmtId="0" fontId="41" fillId="0" borderId="18" xfId="43" applyFont="1" applyBorder="1" applyAlignment="1">
      <alignment horizontal="left" vertical="center" wrapText="1"/>
    </xf>
    <xf numFmtId="49" fontId="41" fillId="0" borderId="18" xfId="43" applyNumberFormat="1" applyFont="1" applyBorder="1" applyAlignment="1">
      <alignment horizontal="center" vertical="center" wrapText="1"/>
    </xf>
    <xf numFmtId="0" fontId="41" fillId="0" borderId="19" xfId="43" applyFont="1" applyBorder="1" applyAlignment="1">
      <alignment horizontal="center" vertical="center"/>
    </xf>
    <xf numFmtId="0" fontId="40" fillId="0" borderId="0" xfId="42" applyFont="1" applyAlignment="1">
      <alignment horizontal="left" vertical="center"/>
    </xf>
    <xf numFmtId="0" fontId="41" fillId="41" borderId="63" xfId="47" applyFont="1" applyFill="1" applyBorder="1" applyAlignment="1">
      <alignment horizontal="center" vertical="center"/>
    </xf>
    <xf numFmtId="0" fontId="41" fillId="41" borderId="52" xfId="47" applyFont="1" applyFill="1" applyBorder="1" applyAlignment="1">
      <alignment horizontal="center" vertical="center"/>
    </xf>
    <xf numFmtId="0" fontId="40" fillId="41" borderId="63" xfId="47" applyFont="1" applyFill="1" applyBorder="1" applyAlignment="1">
      <alignment horizontal="center" vertical="center"/>
    </xf>
    <xf numFmtId="0" fontId="40" fillId="41" borderId="52" xfId="47" applyFont="1" applyFill="1" applyBorder="1" applyAlignment="1">
      <alignment horizontal="center" vertical="center"/>
    </xf>
    <xf numFmtId="0" fontId="40" fillId="0" borderId="0" xfId="42" applyFont="1" applyAlignment="1">
      <alignment horizontal="left" vertical="top"/>
    </xf>
    <xf numFmtId="0" fontId="41" fillId="0" borderId="97" xfId="0" applyFont="1" applyFill="1" applyBorder="1" applyAlignment="1" applyProtection="1">
      <alignment horizontal="center" vertical="center" wrapText="1"/>
    </xf>
    <xf numFmtId="0" fontId="41" fillId="0" borderId="82" xfId="0" applyFont="1" applyFill="1" applyBorder="1" applyAlignment="1" applyProtection="1">
      <alignment horizontal="center" vertical="center" wrapText="1"/>
    </xf>
    <xf numFmtId="0" fontId="41" fillId="0" borderId="29" xfId="0" applyFont="1" applyFill="1" applyBorder="1" applyAlignment="1" applyProtection="1">
      <alignment horizontal="center" vertical="center" wrapText="1"/>
    </xf>
    <xf numFmtId="0" fontId="66" fillId="47" borderId="54" xfId="0" applyFont="1" applyFill="1" applyBorder="1" applyAlignment="1">
      <alignment horizontal="left" vertical="center"/>
    </xf>
    <xf numFmtId="0" fontId="66" fillId="47" borderId="42" xfId="0" applyFont="1" applyFill="1" applyBorder="1" applyAlignment="1">
      <alignment horizontal="left" vertical="center"/>
    </xf>
    <xf numFmtId="0" fontId="66" fillId="47" borderId="23" xfId="0" applyFont="1" applyFill="1" applyBorder="1" applyAlignment="1">
      <alignment horizontal="left" vertical="center"/>
    </xf>
    <xf numFmtId="4" fontId="74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76" fillId="41" borderId="18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Alignment="1">
      <alignment vertical="center"/>
    </xf>
    <xf numFmtId="4" fontId="42" fillId="0" borderId="0" xfId="0" applyNumberFormat="1" applyFont="1" applyAlignment="1" applyProtection="1">
      <alignment horizontal="left" vertical="center"/>
      <protection locked="0"/>
    </xf>
    <xf numFmtId="4" fontId="36" fillId="0" borderId="0" xfId="0" applyNumberFormat="1" applyFont="1" applyAlignment="1">
      <alignment vertical="center"/>
    </xf>
    <xf numFmtId="4" fontId="37" fillId="0" borderId="24" xfId="0" applyNumberFormat="1" applyFont="1" applyFill="1" applyBorder="1" applyAlignment="1" applyProtection="1">
      <alignment horizontal="right" vertical="center" wrapText="1"/>
    </xf>
    <xf numFmtId="4" fontId="37" fillId="0" borderId="18" xfId="0" applyNumberFormat="1" applyFont="1" applyBorder="1" applyAlignment="1" applyProtection="1">
      <alignment vertical="center"/>
      <protection locked="0"/>
    </xf>
    <xf numFmtId="4" fontId="37" fillId="0" borderId="18" xfId="0" applyNumberFormat="1" applyFont="1" applyFill="1" applyBorder="1" applyAlignment="1" applyProtection="1">
      <alignment vertical="center"/>
    </xf>
    <xf numFmtId="4" fontId="37" fillId="41" borderId="18" xfId="0" applyNumberFormat="1" applyFont="1" applyFill="1" applyBorder="1" applyAlignment="1" applyProtection="1">
      <alignment horizontal="right" vertical="center"/>
    </xf>
    <xf numFmtId="4" fontId="37" fillId="0" borderId="50" xfId="0" applyNumberFormat="1" applyFont="1" applyFill="1" applyBorder="1" applyAlignment="1" applyProtection="1">
      <alignment vertical="center"/>
      <protection locked="0"/>
    </xf>
    <xf numFmtId="4" fontId="34" fillId="0" borderId="55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5" fillId="0" borderId="57" xfId="0" applyNumberFormat="1" applyFont="1" applyFill="1" applyBorder="1" applyAlignment="1" applyProtection="1">
      <alignment vertical="center" wrapText="1"/>
      <protection locked="0"/>
    </xf>
    <xf numFmtId="4" fontId="35" fillId="41" borderId="5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Alignment="1">
      <alignment horizontal="center" wrapText="1"/>
    </xf>
    <xf numFmtId="0" fontId="82" fillId="0" borderId="0" xfId="0" applyFont="1" applyAlignment="1">
      <alignment horizontal="left" wrapText="1"/>
    </xf>
    <xf numFmtId="0" fontId="82" fillId="45" borderId="146" xfId="0" applyFont="1" applyFill="1" applyBorder="1" applyAlignment="1">
      <alignment horizontal="center" vertical="center" wrapText="1"/>
    </xf>
    <xf numFmtId="0" fontId="81" fillId="0" borderId="152" xfId="0" applyFont="1" applyBorder="1" applyAlignment="1">
      <alignment horizontal="left" wrapText="1"/>
    </xf>
    <xf numFmtId="4" fontId="81" fillId="0" borderId="99" xfId="0" applyNumberFormat="1" applyFont="1" applyBorder="1" applyAlignment="1">
      <alignment horizontal="right" wrapText="1"/>
    </xf>
    <xf numFmtId="4" fontId="81" fillId="0" borderId="143" xfId="0" applyNumberFormat="1" applyFont="1" applyBorder="1" applyAlignment="1">
      <alignment horizontal="right" wrapText="1"/>
    </xf>
    <xf numFmtId="0" fontId="81" fillId="0" borderId="153" xfId="0" applyFont="1" applyBorder="1" applyAlignment="1">
      <alignment wrapText="1"/>
    </xf>
    <xf numFmtId="4" fontId="81" fillId="0" borderId="153" xfId="0" applyNumberFormat="1" applyFont="1" applyBorder="1" applyAlignment="1">
      <alignment horizontal="right" wrapText="1"/>
    </xf>
    <xf numFmtId="0" fontId="81" fillId="0" borderId="154" xfId="0" applyFont="1" applyBorder="1" applyAlignment="1">
      <alignment wrapText="1"/>
    </xf>
    <xf numFmtId="4" fontId="81" fillId="0" borderId="154" xfId="0" applyNumberFormat="1" applyFont="1" applyBorder="1" applyAlignment="1">
      <alignment horizontal="right" wrapText="1"/>
    </xf>
    <xf numFmtId="4" fontId="81" fillId="0" borderId="0" xfId="0" applyNumberFormat="1" applyFont="1" applyAlignment="1">
      <alignment horizontal="center" wrapText="1"/>
    </xf>
    <xf numFmtId="4" fontId="0" fillId="0" borderId="0" xfId="0" applyNumberFormat="1"/>
    <xf numFmtId="4" fontId="0" fillId="0" borderId="147" xfId="0" applyNumberFormat="1" applyBorder="1"/>
    <xf numFmtId="4" fontId="0" fillId="0" borderId="148" xfId="0" applyNumberFormat="1" applyBorder="1"/>
    <xf numFmtId="4" fontId="82" fillId="45" borderId="99" xfId="0" applyNumberFormat="1" applyFont="1" applyFill="1" applyBorder="1" applyAlignment="1">
      <alignment horizontal="center" vertical="center" wrapText="1"/>
    </xf>
    <xf numFmtId="4" fontId="82" fillId="45" borderId="143" xfId="0" applyNumberFormat="1" applyFont="1" applyFill="1" applyBorder="1" applyAlignment="1">
      <alignment horizontal="center" vertical="center" wrapText="1"/>
    </xf>
    <xf numFmtId="4" fontId="37" fillId="0" borderId="101" xfId="0" applyNumberFormat="1" applyFont="1" applyFill="1" applyBorder="1" applyAlignment="1">
      <alignment wrapText="1"/>
    </xf>
    <xf numFmtId="4" fontId="64" fillId="0" borderId="101" xfId="0" applyNumberFormat="1" applyFont="1" applyFill="1" applyBorder="1"/>
    <xf numFmtId="4" fontId="65" fillId="0" borderId="101" xfId="0" applyNumberFormat="1" applyFont="1" applyFill="1" applyBorder="1"/>
    <xf numFmtId="4" fontId="64" fillId="44" borderId="101" xfId="0" applyNumberFormat="1" applyFont="1" applyFill="1" applyBorder="1"/>
    <xf numFmtId="4" fontId="64" fillId="44" borderId="103" xfId="0" applyNumberFormat="1" applyFont="1" applyFill="1" applyBorder="1"/>
    <xf numFmtId="4" fontId="1" fillId="0" borderId="99" xfId="0" applyNumberFormat="1" applyFont="1" applyBorder="1" applyAlignment="1">
      <alignment horizontal="right"/>
    </xf>
    <xf numFmtId="4" fontId="1" fillId="0" borderId="150" xfId="0" applyNumberFormat="1" applyFont="1" applyBorder="1" applyAlignment="1">
      <alignment horizontal="right"/>
    </xf>
    <xf numFmtId="4" fontId="83" fillId="0" borderId="99" xfId="0" applyNumberFormat="1" applyFont="1" applyBorder="1" applyAlignment="1">
      <alignment horizontal="right"/>
    </xf>
    <xf numFmtId="4" fontId="84" fillId="0" borderId="99" xfId="0" applyNumberFormat="1" applyFont="1" applyBorder="1" applyAlignment="1">
      <alignment horizontal="right"/>
    </xf>
    <xf numFmtId="4" fontId="83" fillId="0" borderId="143" xfId="0" applyNumberFormat="1" applyFont="1" applyBorder="1" applyAlignment="1">
      <alignment horizontal="right"/>
    </xf>
    <xf numFmtId="4" fontId="84" fillId="0" borderId="143" xfId="0" applyNumberFormat="1" applyFont="1" applyBorder="1" applyAlignment="1">
      <alignment horizontal="right"/>
    </xf>
    <xf numFmtId="4" fontId="83" fillId="46" borderId="106" xfId="0" applyNumberFormat="1" applyFont="1" applyFill="1" applyBorder="1" applyAlignment="1">
      <alignment horizontal="right"/>
    </xf>
    <xf numFmtId="4" fontId="83" fillId="44" borderId="143" xfId="0" applyNumberFormat="1" applyFont="1" applyFill="1" applyBorder="1" applyAlignment="1">
      <alignment horizontal="right"/>
    </xf>
    <xf numFmtId="4" fontId="84" fillId="0" borderId="106" xfId="0" applyNumberFormat="1" applyFont="1" applyBorder="1" applyAlignment="1">
      <alignment horizontal="right"/>
    </xf>
    <xf numFmtId="4" fontId="84" fillId="0" borderId="122" xfId="0" applyNumberFormat="1" applyFont="1" applyBorder="1" applyAlignment="1">
      <alignment horizontal="right"/>
    </xf>
    <xf numFmtId="4" fontId="83" fillId="46" borderId="107" xfId="0" applyNumberFormat="1" applyFont="1" applyFill="1" applyBorder="1" applyAlignment="1">
      <alignment horizontal="right"/>
    </xf>
    <xf numFmtId="4" fontId="83" fillId="45" borderId="106" xfId="0" applyNumberFormat="1" applyFont="1" applyFill="1" applyBorder="1" applyAlignment="1">
      <alignment horizontal="right"/>
    </xf>
    <xf numFmtId="4" fontId="84" fillId="0" borderId="106" xfId="0" applyNumberFormat="1" applyFont="1" applyFill="1" applyBorder="1" applyAlignment="1">
      <alignment horizontal="right"/>
    </xf>
    <xf numFmtId="4" fontId="83" fillId="0" borderId="106" xfId="0" applyNumberFormat="1" applyFont="1" applyFill="1" applyBorder="1" applyAlignment="1">
      <alignment horizontal="right"/>
    </xf>
    <xf numFmtId="4" fontId="64" fillId="0" borderId="28" xfId="0" applyNumberFormat="1" applyFont="1" applyBorder="1" applyAlignment="1"/>
    <xf numFmtId="4" fontId="64" fillId="0" borderId="11" xfId="0" applyNumberFormat="1" applyFont="1" applyBorder="1" applyAlignment="1"/>
    <xf numFmtId="4" fontId="64" fillId="0" borderId="25" xfId="0" applyNumberFormat="1" applyFont="1" applyBorder="1" applyAlignment="1"/>
    <xf numFmtId="4" fontId="65" fillId="0" borderId="33" xfId="0" applyNumberFormat="1" applyFont="1" applyBorder="1" applyAlignment="1"/>
    <xf numFmtId="2" fontId="65" fillId="0" borderId="34" xfId="0" applyNumberFormat="1" applyFont="1" applyBorder="1" applyAlignment="1"/>
    <xf numFmtId="2" fontId="65" fillId="0" borderId="27" xfId="0" applyNumberFormat="1" applyFont="1" applyBorder="1" applyAlignment="1"/>
    <xf numFmtId="4" fontId="36" fillId="0" borderId="11" xfId="0" applyNumberFormat="1" applyFont="1" applyBorder="1" applyAlignment="1"/>
    <xf numFmtId="4" fontId="36" fillId="0" borderId="25" xfId="0" applyNumberFormat="1" applyFont="1" applyBorder="1" applyAlignment="1"/>
    <xf numFmtId="4" fontId="36" fillId="0" borderId="32" xfId="0" applyNumberFormat="1" applyFont="1" applyBorder="1" applyAlignment="1"/>
    <xf numFmtId="4" fontId="36" fillId="0" borderId="34" xfId="0" applyNumberFormat="1" applyFont="1" applyBorder="1" applyAlignment="1"/>
    <xf numFmtId="4" fontId="36" fillId="0" borderId="27" xfId="0" applyNumberFormat="1" applyFont="1" applyBorder="1" applyAlignment="1"/>
    <xf numFmtId="4" fontId="36" fillId="0" borderId="33" xfId="0" applyNumberFormat="1" applyFont="1" applyBorder="1" applyAlignment="1"/>
    <xf numFmtId="4" fontId="65" fillId="0" borderId="118" xfId="0" applyNumberFormat="1" applyFont="1" applyBorder="1" applyAlignment="1">
      <alignment horizontal="right"/>
    </xf>
    <xf numFmtId="4" fontId="37" fillId="41" borderId="41" xfId="0" applyNumberFormat="1" applyFont="1" applyFill="1" applyBorder="1" applyAlignment="1" applyProtection="1">
      <alignment horizontal="right" vertical="center" wrapText="1"/>
    </xf>
    <xf numFmtId="4" fontId="37" fillId="44" borderId="18" xfId="0" applyNumberFormat="1" applyFont="1" applyFill="1" applyBorder="1" applyAlignment="1" applyProtection="1">
      <alignment horizontal="right" vertical="center" wrapText="1"/>
    </xf>
    <xf numFmtId="4" fontId="37" fillId="41" borderId="19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Alignment="1">
      <alignment horizontal="left" vertical="center"/>
    </xf>
    <xf numFmtId="0" fontId="79" fillId="0" borderId="99" xfId="0" applyFont="1" applyBorder="1" applyAlignment="1">
      <alignment horizontal="left" vertical="center" wrapText="1"/>
    </xf>
    <xf numFmtId="4" fontId="36" fillId="0" borderId="122" xfId="0" applyNumberFormat="1" applyFont="1" applyBorder="1" applyAlignment="1" applyProtection="1">
      <alignment horizontal="right" vertical="center"/>
      <protection locked="0"/>
    </xf>
    <xf numFmtId="4" fontId="36" fillId="0" borderId="24" xfId="0" applyNumberFormat="1" applyFont="1" applyBorder="1" applyAlignment="1" applyProtection="1">
      <alignment horizontal="right" vertical="center"/>
      <protection locked="0"/>
    </xf>
    <xf numFmtId="4" fontId="36" fillId="0" borderId="46" xfId="0" applyNumberFormat="1" applyFont="1" applyBorder="1" applyAlignment="1" applyProtection="1">
      <alignment horizontal="right" vertical="center"/>
      <protection locked="0"/>
    </xf>
    <xf numFmtId="4" fontId="36" fillId="0" borderId="63" xfId="0" applyNumberFormat="1" applyFont="1" applyBorder="1" applyAlignment="1" applyProtection="1">
      <alignment horizontal="right" vertical="center"/>
      <protection locked="0"/>
    </xf>
    <xf numFmtId="0" fontId="84" fillId="0" borderId="99" xfId="0" applyFont="1" applyBorder="1" applyAlignment="1">
      <alignment horizontal="right"/>
    </xf>
    <xf numFmtId="4" fontId="85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84" fillId="0" borderId="157" xfId="0" applyNumberFormat="1" applyFont="1" applyBorder="1" applyAlignment="1">
      <alignment horizontal="right"/>
    </xf>
    <xf numFmtId="4" fontId="37" fillId="44" borderId="19" xfId="0" applyNumberFormat="1" applyFont="1" applyFill="1" applyBorder="1" applyAlignment="1" applyProtection="1">
      <alignment horizontal="right" vertical="center"/>
    </xf>
    <xf numFmtId="4" fontId="37" fillId="44" borderId="18" xfId="0" applyNumberFormat="1" applyFont="1" applyFill="1" applyBorder="1" applyAlignment="1" applyProtection="1">
      <alignment horizontal="right" vertical="center"/>
    </xf>
    <xf numFmtId="4" fontId="37" fillId="44" borderId="19" xfId="0" applyNumberFormat="1" applyFont="1" applyFill="1" applyBorder="1" applyAlignment="1" applyProtection="1">
      <alignment vertical="center"/>
      <protection locked="0"/>
    </xf>
    <xf numFmtId="4" fontId="37" fillId="44" borderId="18" xfId="0" applyNumberFormat="1" applyFont="1" applyFill="1" applyBorder="1" applyAlignment="1" applyProtection="1">
      <alignment vertical="center"/>
      <protection locked="0"/>
    </xf>
    <xf numFmtId="4" fontId="37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9" xfId="0" applyNumberFormat="1" applyFont="1" applyFill="1" applyBorder="1" applyAlignment="1" applyProtection="1">
      <alignment vertical="center" wrapText="1"/>
      <protection locked="0"/>
    </xf>
    <xf numFmtId="4" fontId="37" fillId="0" borderId="68" xfId="0" applyNumberFormat="1" applyFont="1" applyFill="1" applyBorder="1" applyAlignment="1" applyProtection="1">
      <alignment vertical="center" wrapText="1"/>
      <protection locked="0"/>
    </xf>
    <xf numFmtId="4" fontId="37" fillId="0" borderId="69" xfId="0" applyNumberFormat="1" applyFont="1" applyFill="1" applyBorder="1" applyAlignment="1" applyProtection="1">
      <alignment vertical="center" wrapText="1"/>
      <protection locked="0"/>
    </xf>
    <xf numFmtId="4" fontId="37" fillId="0" borderId="18" xfId="0" applyNumberFormat="1" applyFont="1" applyFill="1" applyBorder="1" applyAlignment="1" applyProtection="1">
      <alignment vertical="center" wrapText="1"/>
      <protection locked="0"/>
    </xf>
    <xf numFmtId="4" fontId="37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83" fillId="0" borderId="99" xfId="0" applyNumberFormat="1" applyFont="1" applyBorder="1" applyAlignment="1">
      <alignment horizontal="right" wrapText="1"/>
    </xf>
    <xf numFmtId="4" fontId="84" fillId="0" borderId="99" xfId="0" applyNumberFormat="1" applyFont="1" applyBorder="1" applyAlignment="1">
      <alignment horizontal="right" wrapText="1"/>
    </xf>
    <xf numFmtId="0" fontId="79" fillId="0" borderId="101" xfId="0" applyFont="1" applyBorder="1" applyAlignment="1">
      <alignment wrapText="1"/>
    </xf>
    <xf numFmtId="0" fontId="79" fillId="0" borderId="103" xfId="0" applyFont="1" applyBorder="1" applyAlignment="1">
      <alignment wrapText="1"/>
    </xf>
    <xf numFmtId="0" fontId="0" fillId="0" borderId="104" xfId="0" applyBorder="1" applyAlignment="1">
      <alignment horizontal="right"/>
    </xf>
    <xf numFmtId="0" fontId="0" fillId="0" borderId="105" xfId="0" applyBorder="1" applyAlignment="1">
      <alignment horizontal="right"/>
    </xf>
    <xf numFmtId="4" fontId="37" fillId="44" borderId="18" xfId="0" applyNumberFormat="1" applyFont="1" applyFill="1" applyBorder="1" applyAlignment="1" applyProtection="1">
      <alignment vertical="center"/>
    </xf>
    <xf numFmtId="0" fontId="86" fillId="46" borderId="141" xfId="0" applyFont="1" applyFill="1" applyBorder="1" applyAlignment="1">
      <alignment horizontal="right" vertical="center" wrapText="1"/>
    </xf>
    <xf numFmtId="0" fontId="86" fillId="46" borderId="142" xfId="0" applyFont="1" applyFill="1" applyBorder="1" applyAlignment="1">
      <alignment horizontal="right" vertical="center"/>
    </xf>
    <xf numFmtId="0" fontId="79" fillId="0" borderId="99" xfId="0" applyFont="1" applyBorder="1" applyAlignment="1">
      <alignment wrapText="1"/>
    </xf>
    <xf numFmtId="4" fontId="37" fillId="0" borderId="0" xfId="0" applyNumberFormat="1" applyFont="1" applyAlignment="1" applyProtection="1">
      <alignment horizontal="left" vertical="center"/>
      <protection locked="0"/>
    </xf>
    <xf numFmtId="0" fontId="87" fillId="0" borderId="50" xfId="0" applyFont="1" applyBorder="1" applyAlignment="1">
      <alignment horizontal="right"/>
    </xf>
    <xf numFmtId="4" fontId="85" fillId="0" borderId="24" xfId="0" applyNumberFormat="1" applyFont="1" applyBorder="1" applyAlignment="1" applyProtection="1">
      <alignment vertical="center"/>
      <protection locked="0"/>
    </xf>
    <xf numFmtId="4" fontId="85" fillId="0" borderId="25" xfId="0" applyNumberFormat="1" applyFont="1" applyBorder="1" applyAlignment="1" applyProtection="1">
      <alignment vertical="center"/>
      <protection locked="0"/>
    </xf>
    <xf numFmtId="4" fontId="87" fillId="0" borderId="110" xfId="0" applyNumberFormat="1" applyFont="1" applyBorder="1" applyAlignment="1">
      <alignment horizontal="right"/>
    </xf>
    <xf numFmtId="4" fontId="87" fillId="0" borderId="111" xfId="0" applyNumberFormat="1" applyFont="1" applyBorder="1" applyAlignment="1">
      <alignment horizontal="right"/>
    </xf>
    <xf numFmtId="4" fontId="85" fillId="0" borderId="50" xfId="0" applyNumberFormat="1" applyFont="1" applyBorder="1" applyAlignment="1" applyProtection="1">
      <alignment vertical="center"/>
      <protection locked="0"/>
    </xf>
    <xf numFmtId="4" fontId="85" fillId="0" borderId="31" xfId="0" applyNumberFormat="1" applyFont="1" applyBorder="1" applyAlignment="1" applyProtection="1">
      <alignment vertical="center"/>
      <protection locked="0"/>
    </xf>
    <xf numFmtId="4" fontId="87" fillId="0" borderId="99" xfId="0" applyNumberFormat="1" applyFont="1" applyBorder="1" applyAlignment="1">
      <alignment horizontal="right"/>
    </xf>
    <xf numFmtId="4" fontId="87" fillId="0" borderId="100" xfId="0" applyNumberFormat="1" applyFont="1" applyBorder="1" applyAlignment="1">
      <alignment horizontal="right"/>
    </xf>
    <xf numFmtId="0" fontId="87" fillId="0" borderId="99" xfId="0" applyFont="1" applyBorder="1" applyAlignment="1">
      <alignment horizontal="right"/>
    </xf>
    <xf numFmtId="0" fontId="87" fillId="0" borderId="113" xfId="0" applyFont="1" applyBorder="1" applyAlignment="1">
      <alignment horizontal="right"/>
    </xf>
    <xf numFmtId="4" fontId="87" fillId="0" borderId="114" xfId="0" applyNumberFormat="1" applyFont="1" applyBorder="1" applyAlignment="1">
      <alignment horizontal="right"/>
    </xf>
    <xf numFmtId="4" fontId="85" fillId="0" borderId="20" xfId="0" applyNumberFormat="1" applyFont="1" applyBorder="1" applyAlignment="1" applyProtection="1">
      <alignment vertical="center"/>
      <protection locked="0"/>
    </xf>
    <xf numFmtId="4" fontId="88" fillId="0" borderId="141" xfId="0" applyNumberFormat="1" applyFont="1" applyBorder="1" applyAlignment="1">
      <alignment horizontal="right"/>
    </xf>
    <xf numFmtId="4" fontId="88" fillId="0" borderId="142" xfId="0" applyNumberFormat="1" applyFont="1" applyBorder="1" applyAlignment="1">
      <alignment horizontal="right"/>
    </xf>
    <xf numFmtId="4" fontId="88" fillId="0" borderId="18" xfId="0" applyNumberFormat="1" applyFont="1" applyBorder="1" applyAlignment="1">
      <alignment horizontal="right"/>
    </xf>
    <xf numFmtId="4" fontId="37" fillId="0" borderId="11" xfId="0" applyNumberFormat="1" applyFont="1" applyBorder="1" applyAlignment="1"/>
    <xf numFmtId="4" fontId="37" fillId="0" borderId="25" xfId="0" applyNumberFormat="1" applyFont="1" applyBorder="1" applyAlignment="1"/>
    <xf numFmtId="4" fontId="37" fillId="0" borderId="32" xfId="0" applyNumberFormat="1" applyFont="1" applyBorder="1" applyAlignment="1"/>
    <xf numFmtId="4" fontId="37" fillId="0" borderId="22" xfId="0" applyNumberFormat="1" applyFont="1" applyFill="1" applyBorder="1" applyAlignment="1" applyProtection="1">
      <alignment vertical="center"/>
      <protection locked="0"/>
    </xf>
    <xf numFmtId="4" fontId="36" fillId="0" borderId="55" xfId="0" applyNumberFormat="1" applyFont="1" applyFill="1" applyBorder="1" applyAlignment="1" applyProtection="1">
      <alignment vertical="center"/>
      <protection locked="0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88" fillId="0" borderId="24" xfId="0" applyNumberFormat="1" applyFont="1" applyBorder="1" applyAlignment="1">
      <alignment horizontal="right"/>
    </xf>
    <xf numFmtId="4" fontId="88" fillId="0" borderId="124" xfId="0" applyNumberFormat="1" applyFont="1" applyBorder="1" applyAlignment="1">
      <alignment horizontal="right"/>
    </xf>
    <xf numFmtId="4" fontId="88" fillId="0" borderId="155" xfId="0" applyNumberFormat="1" applyFont="1" applyBorder="1" applyAlignment="1">
      <alignment horizontal="right"/>
    </xf>
    <xf numFmtId="4" fontId="88" fillId="0" borderId="156" xfId="0" applyNumberFormat="1" applyFont="1" applyBorder="1" applyAlignment="1">
      <alignment horizontal="right"/>
    </xf>
    <xf numFmtId="4" fontId="37" fillId="0" borderId="24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87" fillId="0" borderId="0" xfId="0" applyNumberFormat="1" applyFont="1"/>
    <xf numFmtId="0" fontId="87" fillId="45" borderId="11" xfId="0" applyFont="1" applyFill="1" applyBorder="1" applyAlignment="1">
      <alignment horizontal="center" vertical="top" wrapText="1"/>
    </xf>
    <xf numFmtId="4" fontId="87" fillId="45" borderId="11" xfId="0" applyNumberFormat="1" applyFont="1" applyFill="1" applyBorder="1" applyAlignment="1">
      <alignment horizontal="center" vertical="top" wrapText="1"/>
    </xf>
    <xf numFmtId="0" fontId="84" fillId="0" borderId="118" xfId="0" applyFont="1" applyBorder="1" applyAlignment="1">
      <alignment wrapText="1"/>
    </xf>
    <xf numFmtId="4" fontId="84" fillId="0" borderId="118" xfId="0" applyNumberFormat="1" applyFont="1" applyBorder="1" applyAlignment="1">
      <alignment horizontal="right"/>
    </xf>
    <xf numFmtId="0" fontId="84" fillId="0" borderId="99" xfId="0" applyFont="1" applyBorder="1" applyAlignment="1">
      <alignment wrapText="1"/>
    </xf>
    <xf numFmtId="0" fontId="83" fillId="45" borderId="99" xfId="0" applyFont="1" applyFill="1" applyBorder="1" applyAlignment="1">
      <alignment wrapText="1"/>
    </xf>
    <xf numFmtId="4" fontId="83" fillId="45" borderId="99" xfId="0" applyNumberFormat="1" applyFont="1" applyFill="1" applyBorder="1" applyAlignment="1">
      <alignment horizontal="right"/>
    </xf>
    <xf numFmtId="4" fontId="83" fillId="45" borderId="99" xfId="0" applyNumberFormat="1" applyFont="1" applyFill="1" applyBorder="1" applyAlignment="1">
      <alignment wrapText="1"/>
    </xf>
    <xf numFmtId="4" fontId="87" fillId="45" borderId="138" xfId="0" applyNumberFormat="1" applyFont="1" applyFill="1" applyBorder="1" applyAlignment="1">
      <alignment horizontal="center" vertical="top" wrapText="1"/>
    </xf>
    <xf numFmtId="0" fontId="84" fillId="0" borderId="0" xfId="0" applyFont="1" applyAlignment="1">
      <alignment horizontal="center" wrapText="1"/>
    </xf>
    <xf numFmtId="0" fontId="89" fillId="0" borderId="0" xfId="0" applyFont="1" applyAlignment="1">
      <alignment horizontal="center" wrapText="1"/>
    </xf>
    <xf numFmtId="0" fontId="83" fillId="0" borderId="99" xfId="0" applyFont="1" applyBorder="1" applyAlignment="1">
      <alignment horizontal="right"/>
    </xf>
    <xf numFmtId="0" fontId="84" fillId="0" borderId="0" xfId="0" applyFont="1" applyAlignment="1">
      <alignment horizontal="left" vertical="center" wrapText="1"/>
    </xf>
    <xf numFmtId="0" fontId="89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4" fontId="42" fillId="0" borderId="0" xfId="0" applyNumberFormat="1" applyFont="1" applyAlignment="1">
      <alignment horizontal="left" vertical="center"/>
    </xf>
    <xf numFmtId="4" fontId="36" fillId="0" borderId="0" xfId="0" applyNumberFormat="1" applyFont="1" applyAlignment="1">
      <alignment vertical="center"/>
    </xf>
    <xf numFmtId="4" fontId="42" fillId="44" borderId="57" xfId="0" applyNumberFormat="1" applyFont="1" applyFill="1" applyBorder="1" applyAlignment="1">
      <alignment horizontal="center" vertical="center"/>
    </xf>
    <xf numFmtId="4" fontId="36" fillId="0" borderId="0" xfId="0" applyNumberFormat="1" applyFont="1" applyAlignment="1">
      <alignment vertical="center"/>
    </xf>
    <xf numFmtId="4" fontId="87" fillId="0" borderId="147" xfId="0" applyNumberFormat="1" applyFont="1" applyBorder="1"/>
    <xf numFmtId="4" fontId="87" fillId="0" borderId="148" xfId="0" applyNumberFormat="1" applyFont="1" applyBorder="1"/>
    <xf numFmtId="0" fontId="83" fillId="0" borderId="0" xfId="0" applyFont="1" applyAlignment="1">
      <alignment horizontal="left" wrapText="1"/>
    </xf>
    <xf numFmtId="0" fontId="83" fillId="45" borderId="146" xfId="0" applyFont="1" applyFill="1" applyBorder="1" applyAlignment="1">
      <alignment horizontal="center" vertical="center" wrapText="1"/>
    </xf>
    <xf numFmtId="4" fontId="83" fillId="45" borderId="99" xfId="0" applyNumberFormat="1" applyFont="1" applyFill="1" applyBorder="1" applyAlignment="1">
      <alignment horizontal="center" vertical="center" wrapText="1"/>
    </xf>
    <xf numFmtId="4" fontId="83" fillId="45" borderId="143" xfId="0" applyNumberFormat="1" applyFont="1" applyFill="1" applyBorder="1" applyAlignment="1">
      <alignment horizontal="center" vertical="center" wrapText="1"/>
    </xf>
    <xf numFmtId="0" fontId="84" fillId="0" borderId="152" xfId="0" applyFont="1" applyBorder="1" applyAlignment="1">
      <alignment horizontal="left" wrapText="1"/>
    </xf>
    <xf numFmtId="4" fontId="84" fillId="0" borderId="143" xfId="0" applyNumberFormat="1" applyFont="1" applyBorder="1" applyAlignment="1">
      <alignment horizontal="right" wrapText="1"/>
    </xf>
    <xf numFmtId="0" fontId="84" fillId="0" borderId="153" xfId="0" applyFont="1" applyBorder="1" applyAlignment="1">
      <alignment wrapText="1"/>
    </xf>
    <xf numFmtId="4" fontId="84" fillId="0" borderId="153" xfId="0" applyNumberFormat="1" applyFont="1" applyBorder="1" applyAlignment="1">
      <alignment horizontal="right" wrapText="1"/>
    </xf>
    <xf numFmtId="0" fontId="84" fillId="0" borderId="154" xfId="0" applyFont="1" applyBorder="1" applyAlignment="1">
      <alignment wrapText="1"/>
    </xf>
    <xf numFmtId="4" fontId="84" fillId="0" borderId="154" xfId="0" applyNumberFormat="1" applyFont="1" applyBorder="1" applyAlignment="1">
      <alignment horizontal="right" wrapText="1"/>
    </xf>
    <xf numFmtId="0" fontId="65" fillId="0" borderId="0" xfId="0" applyFont="1" applyFill="1" applyBorder="1" applyAlignment="1">
      <alignment horizontal="left" wrapText="1" indent="1"/>
    </xf>
    <xf numFmtId="4" fontId="65" fillId="0" borderId="0" xfId="0" applyNumberFormat="1" applyFont="1" applyBorder="1" applyAlignment="1">
      <alignment horizontal="right"/>
    </xf>
    <xf numFmtId="0" fontId="52" fillId="0" borderId="0" xfId="43" applyFont="1" applyAlignment="1">
      <alignment horizontal="center" vertical="center" wrapText="1"/>
    </xf>
    <xf numFmtId="0" fontId="54" fillId="0" borderId="0" xfId="43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54" fillId="0" borderId="0" xfId="43" applyFont="1" applyAlignment="1">
      <alignment horizontal="left" vertical="center" wrapText="1"/>
    </xf>
    <xf numFmtId="0" fontId="54" fillId="0" borderId="0" xfId="43" applyFont="1" applyAlignment="1">
      <alignment vertical="center"/>
    </xf>
    <xf numFmtId="0" fontId="41" fillId="0" borderId="0" xfId="43" applyFont="1" applyAlignment="1">
      <alignment horizontal="left" vertical="center" wrapText="1"/>
    </xf>
    <xf numFmtId="0" fontId="41" fillId="0" borderId="0" xfId="43" applyFont="1" applyAlignment="1">
      <alignment horizontal="left" vertical="center"/>
    </xf>
    <xf numFmtId="0" fontId="41" fillId="0" borderId="66" xfId="43" applyFont="1" applyBorder="1" applyAlignment="1">
      <alignment horizontal="center" vertical="center"/>
    </xf>
    <xf numFmtId="0" fontId="41" fillId="0" borderId="21" xfId="43" applyFont="1" applyBorder="1" applyAlignment="1">
      <alignment horizontal="center" vertical="center"/>
    </xf>
    <xf numFmtId="0" fontId="41" fillId="0" borderId="0" xfId="43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52" fillId="0" borderId="0" xfId="42" applyFont="1" applyBorder="1" applyAlignment="1">
      <alignment horizontal="center" vertical="center" wrapText="1"/>
    </xf>
    <xf numFmtId="0" fontId="41" fillId="0" borderId="0" xfId="42" applyFont="1" applyAlignment="1">
      <alignment horizontal="center" vertical="center"/>
    </xf>
    <xf numFmtId="0" fontId="40" fillId="41" borderId="52" xfId="42" applyFont="1" applyFill="1" applyBorder="1" applyAlignment="1">
      <alignment horizontal="center" vertical="center" wrapText="1"/>
    </xf>
    <xf numFmtId="0" fontId="41" fillId="0" borderId="63" xfId="42" applyFont="1" applyBorder="1" applyAlignment="1">
      <alignment vertical="center"/>
    </xf>
    <xf numFmtId="0" fontId="40" fillId="41" borderId="70" xfId="42" applyFont="1" applyFill="1" applyBorder="1" applyAlignment="1">
      <alignment horizontal="center" vertical="center" wrapText="1"/>
    </xf>
    <xf numFmtId="0" fontId="41" fillId="0" borderId="85" xfId="42" applyFont="1" applyBorder="1" applyAlignment="1">
      <alignment vertical="center"/>
    </xf>
    <xf numFmtId="0" fontId="40" fillId="41" borderId="57" xfId="42" applyFont="1" applyFill="1" applyBorder="1" applyAlignment="1">
      <alignment horizontal="center" vertical="center" wrapText="1"/>
    </xf>
    <xf numFmtId="0" fontId="41" fillId="0" borderId="41" xfId="42" applyFont="1" applyBorder="1" applyAlignment="1">
      <alignment horizontal="center" vertical="center" wrapText="1"/>
    </xf>
    <xf numFmtId="0" fontId="41" fillId="0" borderId="19" xfId="42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0" fillId="0" borderId="0" xfId="45" applyFont="1" applyAlignment="1">
      <alignment horizontal="left"/>
    </xf>
    <xf numFmtId="0" fontId="40" fillId="0" borderId="76" xfId="0" applyFont="1" applyBorder="1" applyAlignment="1">
      <alignment horizontal="left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0" fillId="0" borderId="0" xfId="42" applyFont="1" applyAlignment="1">
      <alignment horizontal="left" vertical="top" wrapText="1"/>
    </xf>
    <xf numFmtId="0" fontId="40" fillId="0" borderId="0" xfId="42" applyFont="1" applyAlignment="1">
      <alignment horizontal="left" vertical="center" wrapText="1"/>
    </xf>
    <xf numFmtId="0" fontId="40" fillId="0" borderId="0" xfId="42" applyFont="1" applyAlignment="1">
      <alignment vertical="center" wrapText="1"/>
    </xf>
    <xf numFmtId="0" fontId="40" fillId="41" borderId="57" xfId="0" applyFont="1" applyFill="1" applyBorder="1" applyAlignment="1">
      <alignment horizontal="center" vertical="center" wrapText="1"/>
    </xf>
    <xf numFmtId="0" fontId="41" fillId="41" borderId="41" xfId="0" applyFont="1" applyFill="1" applyBorder="1" applyAlignment="1">
      <alignment horizontal="center" vertical="center"/>
    </xf>
    <xf numFmtId="0" fontId="40" fillId="41" borderId="49" xfId="0" applyFont="1" applyFill="1" applyBorder="1" applyAlignment="1">
      <alignment horizontal="center" vertical="center"/>
    </xf>
    <xf numFmtId="0" fontId="40" fillId="41" borderId="68" xfId="0" applyFont="1" applyFill="1" applyBorder="1" applyAlignment="1">
      <alignment horizontal="center" vertical="center"/>
    </xf>
    <xf numFmtId="0" fontId="40" fillId="41" borderId="57" xfId="0" applyFont="1" applyFill="1" applyBorder="1" applyAlignment="1">
      <alignment horizontal="center" vertical="center"/>
    </xf>
    <xf numFmtId="0" fontId="40" fillId="41" borderId="69" xfId="0" applyFont="1" applyFill="1" applyBorder="1" applyAlignment="1">
      <alignment horizontal="center" vertical="center"/>
    </xf>
    <xf numFmtId="0" fontId="40" fillId="41" borderId="49" xfId="0" applyFont="1" applyFill="1" applyBorder="1" applyAlignment="1">
      <alignment horizontal="left" vertical="center"/>
    </xf>
    <xf numFmtId="0" fontId="40" fillId="41" borderId="68" xfId="0" applyFont="1" applyFill="1" applyBorder="1" applyAlignment="1">
      <alignment horizontal="left" vertical="center"/>
    </xf>
    <xf numFmtId="0" fontId="52" fillId="0" borderId="0" xfId="44" applyFont="1" applyAlignment="1">
      <alignment horizontal="center" vertical="center" wrapText="1"/>
    </xf>
    <xf numFmtId="0" fontId="40" fillId="41" borderId="52" xfId="0" applyFont="1" applyFill="1" applyBorder="1" applyAlignment="1">
      <alignment horizontal="center" vertical="center" wrapText="1"/>
    </xf>
    <xf numFmtId="0" fontId="40" fillId="41" borderId="63" xfId="0" applyFont="1" applyFill="1" applyBorder="1" applyAlignment="1">
      <alignment horizontal="center" vertical="center" wrapText="1"/>
    </xf>
    <xf numFmtId="0" fontId="40" fillId="41" borderId="18" xfId="0" applyFont="1" applyFill="1" applyBorder="1" applyAlignment="1">
      <alignment horizontal="center" vertical="center"/>
    </xf>
    <xf numFmtId="0" fontId="40" fillId="41" borderId="41" xfId="0" applyFont="1" applyFill="1" applyBorder="1" applyAlignment="1">
      <alignment horizontal="center" vertical="center"/>
    </xf>
    <xf numFmtId="0" fontId="40" fillId="41" borderId="70" xfId="0" applyFont="1" applyFill="1" applyBorder="1" applyAlignment="1">
      <alignment horizontal="center" vertical="center" wrapText="1"/>
    </xf>
    <xf numFmtId="0" fontId="40" fillId="41" borderId="66" xfId="0" applyFont="1" applyFill="1" applyBorder="1" applyAlignment="1">
      <alignment horizontal="center" vertical="center"/>
    </xf>
    <xf numFmtId="0" fontId="40" fillId="41" borderId="85" xfId="0" applyFont="1" applyFill="1" applyBorder="1" applyAlignment="1">
      <alignment horizontal="center" vertical="center"/>
    </xf>
    <xf numFmtId="0" fontId="40" fillId="41" borderId="13" xfId="0" applyFont="1" applyFill="1" applyBorder="1" applyAlignment="1">
      <alignment horizontal="center" vertical="center"/>
    </xf>
    <xf numFmtId="0" fontId="52" fillId="0" borderId="0" xfId="47" applyFont="1" applyAlignment="1">
      <alignment horizontal="center" vertical="center" wrapText="1"/>
    </xf>
    <xf numFmtId="0" fontId="52" fillId="0" borderId="0" xfId="47" applyFont="1" applyAlignment="1">
      <alignment horizontal="center" vertical="center"/>
    </xf>
    <xf numFmtId="0" fontId="41" fillId="41" borderId="70" xfId="47" applyFont="1" applyFill="1" applyBorder="1" applyAlignment="1">
      <alignment horizontal="center" vertical="center"/>
    </xf>
    <xf numFmtId="0" fontId="41" fillId="41" borderId="85" xfId="47" applyFont="1" applyFill="1" applyBorder="1" applyAlignment="1">
      <alignment horizontal="center" vertical="center"/>
    </xf>
    <xf numFmtId="0" fontId="41" fillId="0" borderId="20" xfId="47" applyFont="1" applyBorder="1" applyAlignment="1">
      <alignment horizontal="center" vertical="center"/>
    </xf>
    <xf numFmtId="0" fontId="41" fillId="0" borderId="50" xfId="47" applyFont="1" applyBorder="1" applyAlignment="1">
      <alignment horizontal="center" vertical="center"/>
    </xf>
    <xf numFmtId="0" fontId="41" fillId="0" borderId="24" xfId="47" applyFont="1" applyBorder="1" applyAlignment="1">
      <alignment horizontal="center" vertical="center"/>
    </xf>
    <xf numFmtId="0" fontId="41" fillId="0" borderId="46" xfId="47" applyFont="1" applyBorder="1" applyAlignment="1">
      <alignment horizontal="center" vertical="center"/>
    </xf>
    <xf numFmtId="0" fontId="40" fillId="0" borderId="0" xfId="47" applyFont="1" applyAlignment="1">
      <alignment horizontal="left" vertical="center"/>
    </xf>
    <xf numFmtId="0" fontId="41" fillId="0" borderId="0" xfId="47" applyFont="1" applyAlignment="1">
      <alignment horizontal="center" vertical="center"/>
    </xf>
    <xf numFmtId="0" fontId="41" fillId="41" borderId="53" xfId="47" applyFont="1" applyFill="1" applyBorder="1" applyAlignment="1">
      <alignment horizontal="center" vertical="center"/>
    </xf>
    <xf numFmtId="0" fontId="41" fillId="41" borderId="14" xfId="47" applyFont="1" applyFill="1" applyBorder="1" applyAlignment="1">
      <alignment horizontal="center" vertical="center"/>
    </xf>
    <xf numFmtId="0" fontId="41" fillId="41" borderId="52" xfId="47" applyFont="1" applyFill="1" applyBorder="1" applyAlignment="1">
      <alignment horizontal="center" vertical="center" wrapText="1"/>
    </xf>
    <xf numFmtId="0" fontId="41" fillId="41" borderId="63" xfId="47" applyFont="1" applyFill="1" applyBorder="1" applyAlignment="1">
      <alignment horizontal="center" vertical="center" wrapText="1"/>
    </xf>
    <xf numFmtId="0" fontId="41" fillId="41" borderId="63" xfId="47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55" fillId="0" borderId="0" xfId="0" applyFont="1" applyAlignment="1">
      <alignment vertical="center"/>
    </xf>
    <xf numFmtId="0" fontId="40" fillId="0" borderId="57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left" vertical="center" wrapText="1"/>
    </xf>
    <xf numFmtId="0" fontId="41" fillId="0" borderId="0" xfId="0" applyFont="1" applyFill="1" applyBorder="1" applyAlignment="1">
      <alignment horizontal="left"/>
    </xf>
    <xf numFmtId="0" fontId="52" fillId="0" borderId="0" xfId="0" applyFont="1" applyBorder="1" applyAlignment="1">
      <alignment horizontal="center" vertical="center" wrapText="1"/>
    </xf>
    <xf numFmtId="4" fontId="40" fillId="0" borderId="57" xfId="0" applyNumberFormat="1" applyFont="1" applyFill="1" applyBorder="1" applyAlignment="1">
      <alignment horizontal="center" vertical="center"/>
    </xf>
    <xf numFmtId="4" fontId="40" fillId="0" borderId="19" xfId="0" applyNumberFormat="1" applyFont="1" applyFill="1" applyBorder="1" applyAlignment="1">
      <alignment horizontal="center" vertical="center"/>
    </xf>
    <xf numFmtId="0" fontId="40" fillId="41" borderId="19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top" wrapText="1"/>
    </xf>
    <xf numFmtId="0" fontId="41" fillId="0" borderId="0" xfId="0" applyFont="1" applyFill="1" applyAlignment="1">
      <alignment horizontal="left" wrapText="1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 wrapText="1"/>
    </xf>
    <xf numFmtId="0" fontId="40" fillId="0" borderId="0" xfId="0" applyFont="1" applyFill="1" applyBorder="1" applyAlignment="1">
      <alignment horizontal="left"/>
    </xf>
    <xf numFmtId="0" fontId="41" fillId="43" borderId="9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 wrapText="1"/>
    </xf>
    <xf numFmtId="0" fontId="41" fillId="0" borderId="0" xfId="0" applyFont="1" applyFill="1" applyAlignment="1">
      <alignment wrapText="1"/>
    </xf>
    <xf numFmtId="0" fontId="52" fillId="0" borderId="0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0" fillId="41" borderId="11" xfId="46" applyFont="1" applyFill="1" applyBorder="1" applyAlignment="1" applyProtection="1">
      <alignment horizontal="left" vertical="center"/>
    </xf>
    <xf numFmtId="49" fontId="41" fillId="0" borderId="11" xfId="46" applyNumberFormat="1" applyFont="1" applyFill="1" applyBorder="1" applyAlignment="1" applyProtection="1">
      <alignment horizontal="left" vertical="center"/>
    </xf>
    <xf numFmtId="0" fontId="40" fillId="0" borderId="11" xfId="0" applyFont="1" applyFill="1" applyBorder="1" applyAlignment="1" applyProtection="1">
      <alignment horizontal="left" vertical="center" wrapText="1"/>
    </xf>
    <xf numFmtId="0" fontId="40" fillId="0" borderId="11" xfId="0" applyFont="1" applyBorder="1" applyAlignment="1">
      <alignment vertical="center" wrapText="1"/>
    </xf>
    <xf numFmtId="49" fontId="40" fillId="41" borderId="11" xfId="46" applyNumberFormat="1" applyFont="1" applyFill="1" applyBorder="1" applyAlignment="1" applyProtection="1">
      <alignment horizontal="left" vertical="center" wrapText="1"/>
    </xf>
    <xf numFmtId="0" fontId="61" fillId="0" borderId="43" xfId="0" applyFont="1" applyFill="1" applyBorder="1" applyAlignment="1" applyProtection="1">
      <alignment horizontal="center" vertical="center" wrapText="1"/>
    </xf>
    <xf numFmtId="0" fontId="61" fillId="0" borderId="28" xfId="0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horizontal="left" vertical="center"/>
    </xf>
    <xf numFmtId="0" fontId="41" fillId="0" borderId="19" xfId="0" applyFont="1" applyBorder="1" applyAlignment="1">
      <alignment horizontal="center" vertical="center" wrapText="1"/>
    </xf>
    <xf numFmtId="49" fontId="40" fillId="41" borderId="11" xfId="46" applyNumberFormat="1" applyFont="1" applyFill="1" applyBorder="1" applyAlignment="1" applyProtection="1">
      <alignment horizontal="left" vertical="center"/>
    </xf>
    <xf numFmtId="0" fontId="41" fillId="0" borderId="11" xfId="46" applyFont="1" applyFill="1" applyBorder="1" applyAlignment="1" applyProtection="1">
      <alignment horizontal="left" vertical="center"/>
    </xf>
    <xf numFmtId="0" fontId="41" fillId="0" borderId="34" xfId="46" applyFont="1" applyFill="1" applyBorder="1" applyAlignment="1" applyProtection="1">
      <alignment horizontal="left" vertical="center"/>
    </xf>
    <xf numFmtId="0" fontId="83" fillId="0" borderId="0" xfId="0" applyFont="1" applyAlignment="1">
      <alignment horizontal="left" wrapText="1"/>
    </xf>
    <xf numFmtId="0" fontId="83" fillId="0" borderId="51" xfId="0" applyFont="1" applyBorder="1" applyAlignment="1">
      <alignment wrapText="1"/>
    </xf>
    <xf numFmtId="0" fontId="83" fillId="0" borderId="145" xfId="0" applyFont="1" applyBorder="1" applyAlignment="1">
      <alignment wrapText="1"/>
    </xf>
    <xf numFmtId="0" fontId="34" fillId="0" borderId="0" xfId="43" applyFont="1" applyAlignment="1">
      <alignment horizontal="left" wrapText="1"/>
    </xf>
    <xf numFmtId="0" fontId="34" fillId="0" borderId="0" xfId="0" applyFont="1" applyAlignment="1">
      <alignment horizontal="left" wrapText="1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44" xfId="0" applyNumberFormat="1" applyFont="1" applyFill="1" applyBorder="1" applyAlignment="1" applyProtection="1">
      <alignment vertical="center"/>
      <protection locked="0"/>
    </xf>
    <xf numFmtId="4" fontId="34" fillId="0" borderId="25" xfId="0" applyNumberFormat="1" applyFont="1" applyFill="1" applyBorder="1" applyAlignment="1" applyProtection="1">
      <alignment vertical="center"/>
      <protection locked="0"/>
    </xf>
    <xf numFmtId="0" fontId="65" fillId="44" borderId="85" xfId="0" applyFont="1" applyFill="1" applyBorder="1" applyAlignment="1">
      <alignment horizontal="center" vertical="center"/>
    </xf>
    <xf numFmtId="0" fontId="65" fillId="44" borderId="13" xfId="0" applyFont="1" applyFill="1" applyBorder="1" applyAlignment="1">
      <alignment horizontal="center" vertical="center"/>
    </xf>
    <xf numFmtId="0" fontId="35" fillId="44" borderId="57" xfId="0" applyFont="1" applyFill="1" applyBorder="1" applyAlignment="1">
      <alignment horizontal="center" vertical="center"/>
    </xf>
    <xf numFmtId="0" fontId="35" fillId="44" borderId="41" xfId="0" applyFont="1" applyFill="1" applyBorder="1" applyAlignment="1">
      <alignment horizontal="center" vertical="center"/>
    </xf>
    <xf numFmtId="0" fontId="35" fillId="44" borderId="19" xfId="0" applyFont="1" applyFill="1" applyBorder="1" applyAlignment="1">
      <alignment horizontal="center" vertical="center"/>
    </xf>
    <xf numFmtId="4" fontId="35" fillId="0" borderId="57" xfId="0" applyNumberFormat="1" applyFont="1" applyFill="1" applyBorder="1" applyAlignment="1" applyProtection="1">
      <alignment vertical="center" wrapText="1"/>
      <protection locked="0"/>
    </xf>
    <xf numFmtId="4" fontId="35" fillId="0" borderId="41" xfId="0" applyNumberFormat="1" applyFont="1" applyFill="1" applyBorder="1" applyAlignment="1" applyProtection="1">
      <alignment vertical="center" wrapText="1"/>
      <protection locked="0"/>
    </xf>
    <xf numFmtId="4" fontId="35" fillId="0" borderId="19" xfId="0" applyNumberFormat="1" applyFont="1" applyFill="1" applyBorder="1" applyAlignment="1" applyProtection="1">
      <alignment vertical="center" wrapText="1"/>
      <protection locked="0"/>
    </xf>
    <xf numFmtId="4" fontId="34" fillId="0" borderId="71" xfId="0" applyNumberFormat="1" applyFont="1" applyFill="1" applyBorder="1" applyAlignment="1" applyProtection="1">
      <alignment vertical="center" wrapText="1"/>
      <protection locked="0"/>
    </xf>
    <xf numFmtId="4" fontId="34" fillId="0" borderId="67" xfId="0" applyNumberFormat="1" applyFont="1" applyFill="1" applyBorder="1" applyAlignment="1" applyProtection="1">
      <alignment vertical="center" wrapText="1"/>
      <protection locked="0"/>
    </xf>
    <xf numFmtId="4" fontId="34" fillId="0" borderId="27" xfId="0" applyNumberFormat="1" applyFont="1" applyFill="1" applyBorder="1" applyAlignment="1" applyProtection="1">
      <alignment vertical="center" wrapText="1"/>
      <protection locked="0"/>
    </xf>
    <xf numFmtId="0" fontId="64" fillId="46" borderId="123" xfId="0" applyFont="1" applyFill="1" applyBorder="1" applyAlignment="1"/>
    <xf numFmtId="0" fontId="64" fillId="46" borderId="124" xfId="0" applyFont="1" applyFill="1" applyBorder="1" applyAlignment="1"/>
    <xf numFmtId="0" fontId="34" fillId="0" borderId="102" xfId="0" applyFont="1" applyBorder="1" applyAlignment="1"/>
    <xf numFmtId="4" fontId="42" fillId="0" borderId="125" xfId="0" applyNumberFormat="1" applyFont="1" applyFill="1" applyBorder="1" applyAlignment="1">
      <alignment vertical="center"/>
    </xf>
    <xf numFmtId="4" fontId="42" fillId="0" borderId="124" xfId="0" applyNumberFormat="1" applyFont="1" applyFill="1" applyBorder="1" applyAlignment="1">
      <alignment vertical="center"/>
    </xf>
    <xf numFmtId="0" fontId="34" fillId="0" borderId="102" xfId="0" applyFont="1" applyFill="1" applyBorder="1" applyAlignment="1"/>
    <xf numFmtId="4" fontId="36" fillId="0" borderId="71" xfId="0" applyNumberFormat="1" applyFont="1" applyFill="1" applyBorder="1" applyAlignment="1" applyProtection="1">
      <alignment horizontal="left" vertical="center"/>
      <protection locked="0"/>
    </xf>
    <xf numFmtId="4" fontId="36" fillId="0" borderId="27" xfId="0" applyNumberFormat="1" applyFont="1" applyFill="1" applyBorder="1" applyAlignment="1" applyProtection="1">
      <alignment horizontal="left" vertical="center"/>
      <protection locked="0"/>
    </xf>
    <xf numFmtId="4" fontId="3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6" xfId="0" applyNumberFormat="1" applyFont="1" applyFill="1" applyBorder="1" applyAlignment="1" applyProtection="1">
      <alignment horizontal="left" vertical="center"/>
      <protection locked="0"/>
    </xf>
    <xf numFmtId="4" fontId="36" fillId="0" borderId="25" xfId="0" applyNumberFormat="1" applyFont="1" applyFill="1" applyBorder="1" applyAlignment="1" applyProtection="1">
      <alignment horizontal="left" vertical="center"/>
      <protection locked="0"/>
    </xf>
    <xf numFmtId="4" fontId="36" fillId="0" borderId="56" xfId="0" applyNumberFormat="1" applyFont="1" applyBorder="1" applyAlignment="1" applyProtection="1">
      <alignment horizontal="left" vertical="center" wrapText="1"/>
      <protection locked="0"/>
    </xf>
    <xf numFmtId="4" fontId="36" fillId="0" borderId="25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 wrapText="1"/>
      <protection locked="0"/>
    </xf>
    <xf numFmtId="4" fontId="34" fillId="0" borderId="44" xfId="0" applyNumberFormat="1" applyFont="1" applyFill="1" applyBorder="1" applyAlignment="1" applyProtection="1">
      <alignment vertical="center" wrapText="1"/>
      <protection locked="0"/>
    </xf>
    <xf numFmtId="4" fontId="34" fillId="0" borderId="25" xfId="0" applyNumberFormat="1" applyFont="1" applyFill="1" applyBorder="1" applyAlignment="1" applyProtection="1">
      <alignment vertical="center" wrapText="1"/>
      <protection locked="0"/>
    </xf>
    <xf numFmtId="4" fontId="43" fillId="0" borderId="56" xfId="0" applyNumberFormat="1" applyFont="1" applyFill="1" applyBorder="1" applyAlignment="1" applyProtection="1">
      <alignment horizontal="left" vertical="center" indent="1"/>
      <protection locked="0"/>
    </xf>
    <xf numFmtId="4" fontId="43" fillId="0" borderId="44" xfId="0" applyNumberFormat="1" applyFont="1" applyFill="1" applyBorder="1" applyAlignment="1" applyProtection="1">
      <alignment horizontal="left" vertical="center" indent="1"/>
      <protection locked="0"/>
    </xf>
    <xf numFmtId="4" fontId="43" fillId="0" borderId="25" xfId="0" applyNumberFormat="1" applyFont="1" applyFill="1" applyBorder="1" applyAlignment="1" applyProtection="1">
      <alignment horizontal="left" vertical="center" indent="1"/>
      <protection locked="0"/>
    </xf>
    <xf numFmtId="4" fontId="43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44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42" fillId="44" borderId="57" xfId="0" applyNumberFormat="1" applyFont="1" applyFill="1" applyBorder="1" applyAlignment="1" applyProtection="1">
      <alignment vertical="center"/>
      <protection locked="0"/>
    </xf>
    <xf numFmtId="4" fontId="42" fillId="44" borderId="41" xfId="0" applyNumberFormat="1" applyFont="1" applyFill="1" applyBorder="1" applyAlignment="1" applyProtection="1">
      <alignment vertical="center"/>
      <protection locked="0"/>
    </xf>
    <xf numFmtId="4" fontId="42" fillId="44" borderId="19" xfId="0" applyNumberFormat="1" applyFont="1" applyFill="1" applyBorder="1" applyAlignment="1" applyProtection="1">
      <alignment vertical="center"/>
      <protection locked="0"/>
    </xf>
    <xf numFmtId="4" fontId="45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64" fillId="0" borderId="0" xfId="0" applyFont="1" applyAlignment="1">
      <alignment horizontal="left" wrapText="1"/>
    </xf>
    <xf numFmtId="0" fontId="34" fillId="0" borderId="0" xfId="0" applyFont="1" applyAlignment="1"/>
    <xf numFmtId="4" fontId="34" fillId="0" borderId="54" xfId="0" applyNumberFormat="1" applyFont="1" applyFill="1" applyBorder="1" applyAlignment="1" applyProtection="1">
      <alignment vertical="center" wrapText="1"/>
      <protection locked="0"/>
    </xf>
    <xf numFmtId="4" fontId="34" fillId="0" borderId="42" xfId="0" applyNumberFormat="1" applyFont="1" applyFill="1" applyBorder="1" applyAlignment="1" applyProtection="1">
      <alignment vertical="center" wrapText="1"/>
      <protection locked="0"/>
    </xf>
    <xf numFmtId="4" fontId="34" fillId="0" borderId="23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Alignment="1">
      <alignment horizontal="center" wrapText="1"/>
    </xf>
    <xf numFmtId="4" fontId="37" fillId="0" borderId="0" xfId="0" applyNumberFormat="1" applyFont="1" applyAlignment="1">
      <alignment horizontal="left" vertical="center" wrapText="1"/>
    </xf>
    <xf numFmtId="4" fontId="42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vertical="center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42" fillId="0" borderId="0" xfId="0" applyNumberFormat="1" applyFont="1" applyAlignment="1" applyProtection="1">
      <alignment horizontal="left" vertical="center"/>
      <protection locked="0"/>
    </xf>
    <xf numFmtId="4" fontId="35" fillId="41" borderId="5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3" xfId="0" applyFont="1" applyBorder="1" applyAlignment="1">
      <alignment horizontal="center" vertical="center" wrapText="1"/>
    </xf>
    <xf numFmtId="0" fontId="35" fillId="0" borderId="57" xfId="40" applyFont="1" applyFill="1" applyBorder="1" applyAlignment="1" applyProtection="1">
      <alignment vertical="center" wrapText="1"/>
    </xf>
    <xf numFmtId="0" fontId="35" fillId="0" borderId="41" xfId="40" applyFont="1" applyFill="1" applyBorder="1" applyAlignment="1" applyProtection="1">
      <alignment vertical="center" wrapText="1"/>
    </xf>
    <xf numFmtId="0" fontId="35" fillId="0" borderId="19" xfId="40" applyFont="1" applyFill="1" applyBorder="1" applyAlignment="1" applyProtection="1">
      <alignment vertical="center" wrapText="1"/>
    </xf>
    <xf numFmtId="4" fontId="37" fillId="44" borderId="57" xfId="0" applyNumberFormat="1" applyFont="1" applyFill="1" applyBorder="1" applyAlignment="1">
      <alignment horizontal="left" vertical="center" wrapText="1"/>
    </xf>
    <xf numFmtId="4" fontId="42" fillId="44" borderId="41" xfId="0" applyNumberFormat="1" applyFont="1" applyFill="1" applyBorder="1" applyAlignment="1">
      <alignment horizontal="left" vertical="center" wrapText="1"/>
    </xf>
    <xf numFmtId="4" fontId="42" fillId="44" borderId="19" xfId="0" applyNumberFormat="1" applyFont="1" applyFill="1" applyBorder="1" applyAlignment="1">
      <alignment horizontal="left" vertical="center" wrapText="1"/>
    </xf>
    <xf numFmtId="0" fontId="66" fillId="0" borderId="0" xfId="0" applyFont="1" applyAlignment="1">
      <alignment horizontal="left" wrapText="1"/>
    </xf>
    <xf numFmtId="14" fontId="65" fillId="0" borderId="0" xfId="0" applyNumberFormat="1" applyFont="1" applyBorder="1" applyAlignment="1">
      <alignment horizontal="center" wrapText="1"/>
    </xf>
    <xf numFmtId="0" fontId="65" fillId="0" borderId="0" xfId="0" applyFont="1" applyBorder="1" applyAlignment="1">
      <alignment horizontal="center" wrapText="1"/>
    </xf>
    <xf numFmtId="4" fontId="40" fillId="0" borderId="0" xfId="0" applyNumberFormat="1" applyFont="1" applyFill="1" applyAlignment="1" applyProtection="1">
      <alignment horizontal="left" vertical="center" wrapText="1"/>
      <protection locked="0"/>
    </xf>
    <xf numFmtId="4" fontId="42" fillId="41" borderId="57" xfId="0" applyNumberFormat="1" applyFont="1" applyFill="1" applyBorder="1" applyAlignment="1">
      <alignment horizontal="center" vertical="center" wrapText="1"/>
    </xf>
    <xf numFmtId="4" fontId="42" fillId="41" borderId="19" xfId="0" applyNumberFormat="1" applyFont="1" applyFill="1" applyBorder="1" applyAlignment="1">
      <alignment horizontal="center" vertical="center" wrapText="1"/>
    </xf>
    <xf numFmtId="4" fontId="42" fillId="0" borderId="56" xfId="0" applyNumberFormat="1" applyFont="1" applyFill="1" applyBorder="1" applyAlignment="1" applyProtection="1">
      <alignment vertical="center"/>
      <protection locked="0"/>
    </xf>
    <xf numFmtId="4" fontId="42" fillId="0" borderId="44" xfId="0" applyNumberFormat="1" applyFont="1" applyFill="1" applyBorder="1" applyAlignment="1" applyProtection="1">
      <alignment vertical="center"/>
      <protection locked="0"/>
    </xf>
    <xf numFmtId="4" fontId="42" fillId="0" borderId="25" xfId="0" applyNumberFormat="1" applyFont="1" applyFill="1" applyBorder="1" applyAlignment="1" applyProtection="1">
      <alignment vertical="center"/>
      <protection locked="0"/>
    </xf>
    <xf numFmtId="4" fontId="35" fillId="44" borderId="57" xfId="0" applyNumberFormat="1" applyFont="1" applyFill="1" applyBorder="1" applyAlignment="1" applyProtection="1">
      <alignment horizontal="left" vertical="center"/>
      <protection locked="0"/>
    </xf>
    <xf numFmtId="4" fontId="35" fillId="44" borderId="41" xfId="0" applyNumberFormat="1" applyFont="1" applyFill="1" applyBorder="1" applyAlignment="1" applyProtection="1">
      <alignment horizontal="left" vertical="center"/>
      <protection locked="0"/>
    </xf>
    <xf numFmtId="4" fontId="35" fillId="44" borderId="19" xfId="0" applyNumberFormat="1" applyFont="1" applyFill="1" applyBorder="1" applyAlignment="1" applyProtection="1">
      <alignment horizontal="left" vertical="center"/>
      <protection locked="0"/>
    </xf>
    <xf numFmtId="4" fontId="37" fillId="0" borderId="0" xfId="0" applyNumberFormat="1" applyFont="1" applyAlignment="1">
      <alignment horizontal="left" vertical="center"/>
    </xf>
    <xf numFmtId="4" fontId="36" fillId="0" borderId="57" xfId="0" applyNumberFormat="1" applyFont="1" applyBorder="1" applyAlignment="1">
      <alignment vertical="center" wrapText="1"/>
    </xf>
    <xf numFmtId="4" fontId="36" fillId="0" borderId="19" xfId="0" applyNumberFormat="1" applyFont="1" applyBorder="1" applyAlignment="1">
      <alignment vertical="center" wrapText="1"/>
    </xf>
    <xf numFmtId="4" fontId="34" fillId="0" borderId="54" xfId="0" applyNumberFormat="1" applyFont="1" applyFill="1" applyBorder="1" applyAlignment="1" applyProtection="1">
      <alignment vertical="center"/>
      <protection locked="0"/>
    </xf>
    <xf numFmtId="4" fontId="34" fillId="0" borderId="42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Fill="1" applyBorder="1" applyAlignment="1" applyProtection="1">
      <alignment vertical="center"/>
      <protection locked="0"/>
    </xf>
    <xf numFmtId="4" fontId="42" fillId="44" borderId="57" xfId="0" applyNumberFormat="1" applyFont="1" applyFill="1" applyBorder="1" applyAlignment="1" applyProtection="1">
      <alignment horizontal="center" vertical="center"/>
      <protection locked="0"/>
    </xf>
    <xf numFmtId="4" fontId="42" fillId="44" borderId="41" xfId="0" applyNumberFormat="1" applyFont="1" applyFill="1" applyBorder="1" applyAlignment="1" applyProtection="1">
      <alignment horizontal="center" vertical="center"/>
      <protection locked="0"/>
    </xf>
    <xf numFmtId="4" fontId="42" fillId="44" borderId="19" xfId="0" applyNumberFormat="1" applyFont="1" applyFill="1" applyBorder="1" applyAlignment="1" applyProtection="1">
      <alignment horizontal="center" vertical="center"/>
      <protection locked="0"/>
    </xf>
    <xf numFmtId="4" fontId="34" fillId="0" borderId="55" xfId="0" applyNumberFormat="1" applyFont="1" applyFill="1" applyBorder="1" applyAlignment="1" applyProtection="1">
      <alignment vertical="center"/>
      <protection locked="0"/>
    </xf>
    <xf numFmtId="4" fontId="34" fillId="0" borderId="51" xfId="0" applyNumberFormat="1" applyFont="1" applyFill="1" applyBorder="1" applyAlignment="1" applyProtection="1">
      <alignment vertical="center"/>
      <protection locked="0"/>
    </xf>
    <xf numFmtId="4" fontId="34" fillId="0" borderId="31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/>
    <xf numFmtId="4" fontId="36" fillId="0" borderId="54" xfId="0" applyNumberFormat="1" applyFont="1" applyBorder="1" applyAlignment="1" applyProtection="1">
      <alignment horizontal="left" vertical="center"/>
      <protection locked="0"/>
    </xf>
    <xf numFmtId="4" fontId="36" fillId="0" borderId="23" xfId="0" applyNumberFormat="1" applyFont="1" applyBorder="1" applyAlignment="1" applyProtection="1">
      <alignment horizontal="left" vertical="center"/>
      <protection locked="0"/>
    </xf>
    <xf numFmtId="4" fontId="36" fillId="0" borderId="56" xfId="0" applyNumberFormat="1" applyFont="1" applyBorder="1" applyAlignment="1" applyProtection="1">
      <alignment horizontal="left" vertical="center"/>
      <protection locked="0"/>
    </xf>
    <xf numFmtId="4" fontId="36" fillId="0" borderId="25" xfId="0" applyNumberFormat="1" applyFont="1" applyBorder="1" applyAlignment="1" applyProtection="1">
      <alignment horizontal="left" vertical="center"/>
      <protection locked="0"/>
    </xf>
    <xf numFmtId="4" fontId="42" fillId="0" borderId="54" xfId="0" applyNumberFormat="1" applyFont="1" applyFill="1" applyBorder="1" applyAlignment="1" applyProtection="1">
      <alignment vertical="center" wrapText="1"/>
      <protection locked="0"/>
    </xf>
    <xf numFmtId="4" fontId="42" fillId="0" borderId="42" xfId="0" applyNumberFormat="1" applyFont="1" applyFill="1" applyBorder="1" applyAlignment="1" applyProtection="1">
      <alignment vertical="center" wrapText="1"/>
      <protection locked="0"/>
    </xf>
    <xf numFmtId="4" fontId="42" fillId="0" borderId="23" xfId="0" applyNumberFormat="1" applyFont="1" applyFill="1" applyBorder="1" applyAlignment="1" applyProtection="1">
      <alignment vertical="center" wrapText="1"/>
      <protection locked="0"/>
    </xf>
    <xf numFmtId="4" fontId="35" fillId="0" borderId="57" xfId="0" applyNumberFormat="1" applyFont="1" applyBorder="1" applyAlignment="1" applyProtection="1">
      <alignment horizontal="left" vertical="center" wrapText="1"/>
      <protection locked="0"/>
    </xf>
    <xf numFmtId="4" fontId="35" fillId="0" borderId="41" xfId="0" applyNumberFormat="1" applyFont="1" applyBorder="1" applyAlignment="1" applyProtection="1">
      <alignment horizontal="left" vertical="center" wrapText="1"/>
      <protection locked="0"/>
    </xf>
    <xf numFmtId="4" fontId="35" fillId="0" borderId="19" xfId="0" applyNumberFormat="1" applyFont="1" applyBorder="1" applyAlignment="1" applyProtection="1">
      <alignment horizontal="left" vertical="center" wrapText="1"/>
      <protection locked="0"/>
    </xf>
    <xf numFmtId="4" fontId="42" fillId="0" borderId="56" xfId="0" applyNumberFormat="1" applyFont="1" applyFill="1" applyBorder="1" applyAlignment="1" applyProtection="1">
      <alignment vertical="center" wrapText="1"/>
      <protection locked="0"/>
    </xf>
    <xf numFmtId="4" fontId="42" fillId="0" borderId="44" xfId="0" applyNumberFormat="1" applyFont="1" applyFill="1" applyBorder="1" applyAlignment="1" applyProtection="1">
      <alignment vertical="center" wrapText="1"/>
      <protection locked="0"/>
    </xf>
    <xf numFmtId="4" fontId="42" fillId="0" borderId="25" xfId="0" applyNumberFormat="1" applyFont="1" applyFill="1" applyBorder="1" applyAlignment="1" applyProtection="1">
      <alignment vertical="center" wrapText="1"/>
      <protection locked="0"/>
    </xf>
    <xf numFmtId="4" fontId="35" fillId="0" borderId="85" xfId="0" applyNumberFormat="1" applyFont="1" applyFill="1" applyBorder="1" applyAlignment="1" applyProtection="1">
      <alignment vertical="center" wrapText="1"/>
      <protection locked="0"/>
    </xf>
    <xf numFmtId="4" fontId="35" fillId="0" borderId="14" xfId="0" applyNumberFormat="1" applyFont="1" applyFill="1" applyBorder="1" applyAlignment="1" applyProtection="1">
      <alignment vertical="center" wrapText="1"/>
      <protection locked="0"/>
    </xf>
    <xf numFmtId="4" fontId="35" fillId="0" borderId="13" xfId="0" applyNumberFormat="1" applyFont="1" applyFill="1" applyBorder="1" applyAlignment="1" applyProtection="1">
      <alignment vertical="center" wrapText="1"/>
      <protection locked="0"/>
    </xf>
    <xf numFmtId="4" fontId="36" fillId="0" borderId="56" xfId="0" applyNumberFormat="1" applyFont="1" applyFill="1" applyBorder="1" applyAlignment="1">
      <alignment vertical="center" wrapText="1"/>
    </xf>
    <xf numFmtId="4" fontId="36" fillId="0" borderId="44" xfId="0" applyNumberFormat="1" applyFont="1" applyFill="1" applyBorder="1" applyAlignment="1">
      <alignment vertical="center" wrapText="1"/>
    </xf>
    <xf numFmtId="4" fontId="36" fillId="0" borderId="25" xfId="0" applyNumberFormat="1" applyFont="1" applyFill="1" applyBorder="1" applyAlignment="1">
      <alignment vertical="center" wrapText="1"/>
    </xf>
    <xf numFmtId="4" fontId="35" fillId="0" borderId="57" xfId="0" applyNumberFormat="1" applyFont="1" applyFill="1" applyBorder="1" applyAlignment="1" applyProtection="1">
      <alignment vertical="center"/>
      <protection locked="0"/>
    </xf>
    <xf numFmtId="4" fontId="35" fillId="0" borderId="41" xfId="0" applyNumberFormat="1" applyFont="1" applyFill="1" applyBorder="1" applyAlignment="1" applyProtection="1">
      <alignment vertical="center"/>
      <protection locked="0"/>
    </xf>
    <xf numFmtId="4" fontId="35" fillId="0" borderId="19" xfId="0" applyNumberFormat="1" applyFont="1" applyFill="1" applyBorder="1" applyAlignment="1" applyProtection="1">
      <alignment vertical="center"/>
      <protection locked="0"/>
    </xf>
    <xf numFmtId="0" fontId="83" fillId="45" borderId="149" xfId="0" applyFont="1" applyFill="1" applyBorder="1" applyAlignment="1">
      <alignment horizontal="center" vertical="center" wrapText="1"/>
    </xf>
    <xf numFmtId="0" fontId="83" fillId="45" borderId="151" xfId="0" applyFont="1" applyFill="1" applyBorder="1" applyAlignment="1">
      <alignment horizontal="center" vertical="center" wrapText="1"/>
    </xf>
    <xf numFmtId="4" fontId="83" fillId="45" borderId="144" xfId="0" applyNumberFormat="1" applyFont="1" applyFill="1" applyBorder="1" applyAlignment="1">
      <alignment horizontal="center" vertical="center" wrapText="1"/>
    </xf>
    <xf numFmtId="4" fontId="83" fillId="45" borderId="124" xfId="0" applyNumberFormat="1" applyFont="1" applyFill="1" applyBorder="1" applyAlignment="1">
      <alignment horizontal="center" vertical="center" wrapText="1"/>
    </xf>
    <xf numFmtId="4" fontId="83" fillId="45" borderId="150" xfId="0" applyNumberFormat="1" applyFont="1" applyFill="1" applyBorder="1" applyAlignment="1">
      <alignment horizontal="center" vertical="center" wrapText="1"/>
    </xf>
    <xf numFmtId="4" fontId="42" fillId="44" borderId="70" xfId="0" applyNumberFormat="1" applyFont="1" applyFill="1" applyBorder="1" applyAlignment="1" applyProtection="1">
      <alignment horizontal="center" vertical="center"/>
      <protection locked="0"/>
    </xf>
    <xf numFmtId="4" fontId="42" fillId="44" borderId="66" xfId="0" applyNumberFormat="1" applyFont="1" applyFill="1" applyBorder="1" applyAlignment="1" applyProtection="1">
      <alignment horizontal="center" vertical="center"/>
      <protection locked="0"/>
    </xf>
    <xf numFmtId="4" fontId="35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71" xfId="0" applyNumberFormat="1" applyFont="1" applyFill="1" applyBorder="1" applyAlignment="1" applyProtection="1">
      <alignment vertical="center"/>
      <protection locked="0"/>
    </xf>
    <xf numFmtId="4" fontId="34" fillId="0" borderId="67" xfId="0" applyNumberFormat="1" applyFont="1" applyFill="1" applyBorder="1" applyAlignment="1" applyProtection="1">
      <alignment vertical="center"/>
      <protection locked="0"/>
    </xf>
    <xf numFmtId="4" fontId="34" fillId="0" borderId="27" xfId="0" applyNumberFormat="1" applyFont="1" applyFill="1" applyBorder="1" applyAlignment="1" applyProtection="1">
      <alignment vertical="center"/>
      <protection locked="0"/>
    </xf>
    <xf numFmtId="4" fontId="36" fillId="0" borderId="56" xfId="0" applyNumberFormat="1" applyFont="1" applyFill="1" applyBorder="1" applyAlignment="1" applyProtection="1">
      <alignment vertical="center" wrapText="1"/>
      <protection locked="0"/>
    </xf>
    <xf numFmtId="4" fontId="36" fillId="0" borderId="44" xfId="0" applyNumberFormat="1" applyFont="1" applyFill="1" applyBorder="1" applyAlignment="1" applyProtection="1">
      <alignment vertical="center" wrapText="1"/>
      <protection locked="0"/>
    </xf>
    <xf numFmtId="4" fontId="36" fillId="0" borderId="25" xfId="0" applyNumberFormat="1" applyFont="1" applyFill="1" applyBorder="1" applyAlignment="1" applyProtection="1">
      <alignment vertical="center" wrapText="1"/>
      <protection locked="0"/>
    </xf>
    <xf numFmtId="4" fontId="36" fillId="0" borderId="71" xfId="0" applyNumberFormat="1" applyFont="1" applyFill="1" applyBorder="1" applyAlignment="1" applyProtection="1">
      <alignment vertical="center"/>
      <protection locked="0"/>
    </xf>
    <xf numFmtId="4" fontId="36" fillId="0" borderId="67" xfId="0" applyNumberFormat="1" applyFont="1" applyFill="1" applyBorder="1" applyAlignment="1" applyProtection="1">
      <alignment vertical="center"/>
      <protection locked="0"/>
    </xf>
    <xf numFmtId="4" fontId="36" fillId="0" borderId="27" xfId="0" applyNumberFormat="1" applyFont="1" applyFill="1" applyBorder="1" applyAlignment="1" applyProtection="1">
      <alignment vertical="center"/>
      <protection locked="0"/>
    </xf>
    <xf numFmtId="4" fontId="35" fillId="0" borderId="85" xfId="0" applyNumberFormat="1" applyFont="1" applyFill="1" applyBorder="1" applyAlignment="1" applyProtection="1">
      <alignment vertical="center"/>
      <protection locked="0"/>
    </xf>
    <xf numFmtId="4" fontId="35" fillId="0" borderId="14" xfId="0" applyNumberFormat="1" applyFont="1" applyFill="1" applyBorder="1" applyAlignment="1" applyProtection="1">
      <alignment vertical="center"/>
      <protection locked="0"/>
    </xf>
    <xf numFmtId="4" fontId="35" fillId="0" borderId="13" xfId="0" applyNumberFormat="1" applyFont="1" applyFill="1" applyBorder="1" applyAlignment="1" applyProtection="1">
      <alignment vertical="center"/>
      <protection locked="0"/>
    </xf>
    <xf numFmtId="4" fontId="45" fillId="0" borderId="56" xfId="0" applyNumberFormat="1" applyFont="1" applyFill="1" applyBorder="1" applyAlignment="1" applyProtection="1">
      <alignment horizontal="left" vertical="center" indent="1"/>
      <protection locked="0"/>
    </xf>
    <xf numFmtId="4" fontId="45" fillId="0" borderId="44" xfId="0" applyNumberFormat="1" applyFont="1" applyFill="1" applyBorder="1" applyAlignment="1" applyProtection="1">
      <alignment horizontal="left" vertical="center" indent="1"/>
      <protection locked="0"/>
    </xf>
    <xf numFmtId="4" fontId="45" fillId="0" borderId="25" xfId="0" applyNumberFormat="1" applyFont="1" applyFill="1" applyBorder="1" applyAlignment="1" applyProtection="1">
      <alignment horizontal="left" vertical="center" indent="1"/>
      <protection locked="0"/>
    </xf>
    <xf numFmtId="4" fontId="36" fillId="0" borderId="56" xfId="0" applyNumberFormat="1" applyFont="1" applyFill="1" applyBorder="1" applyAlignment="1" applyProtection="1">
      <alignment vertical="center"/>
      <protection locked="0"/>
    </xf>
    <xf numFmtId="4" fontId="36" fillId="0" borderId="44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Fill="1" applyBorder="1" applyAlignment="1" applyProtection="1">
      <alignment vertical="center"/>
      <protection locked="0"/>
    </xf>
    <xf numFmtId="4" fontId="36" fillId="0" borderId="54" xfId="0" applyNumberFormat="1" applyFont="1" applyFill="1" applyBorder="1" applyAlignment="1" applyProtection="1">
      <alignment vertical="center"/>
      <protection locked="0"/>
    </xf>
    <xf numFmtId="4" fontId="36" fillId="0" borderId="42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Fill="1" applyBorder="1" applyAlignment="1" applyProtection="1">
      <alignment vertical="center"/>
      <protection locked="0"/>
    </xf>
    <xf numFmtId="4" fontId="4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19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6" xfId="0" applyNumberFormat="1" applyFont="1" applyFill="1" applyBorder="1" applyAlignment="1" applyProtection="1">
      <alignment vertical="center" wrapText="1"/>
      <protection locked="0"/>
    </xf>
    <xf numFmtId="0" fontId="34" fillId="0" borderId="28" xfId="0" applyFont="1" applyBorder="1" applyAlignment="1">
      <alignment vertical="center"/>
    </xf>
    <xf numFmtId="0" fontId="34" fillId="0" borderId="28" xfId="0" applyFont="1" applyFill="1" applyBorder="1" applyAlignment="1">
      <alignment vertical="center"/>
    </xf>
    <xf numFmtId="0" fontId="34" fillId="0" borderId="19" xfId="0" applyFont="1" applyFill="1" applyBorder="1" applyAlignment="1">
      <alignment vertical="center"/>
    </xf>
    <xf numFmtId="4" fontId="36" fillId="0" borderId="56" xfId="0" applyNumberFormat="1" applyFont="1" applyFill="1" applyBorder="1" applyAlignment="1">
      <alignment horizontal="left" vertical="center"/>
    </xf>
    <xf numFmtId="4" fontId="36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35" fillId="41" borderId="57" xfId="0" applyNumberFormat="1" applyFont="1" applyFill="1" applyBorder="1" applyAlignment="1" applyProtection="1">
      <alignment vertical="center"/>
      <protection locked="0"/>
    </xf>
    <xf numFmtId="4" fontId="35" fillId="41" borderId="19" xfId="0" applyNumberFormat="1" applyFont="1" applyFill="1" applyBorder="1" applyAlignment="1" applyProtection="1">
      <alignment vertical="center"/>
      <protection locked="0"/>
    </xf>
    <xf numFmtId="4" fontId="35" fillId="41" borderId="57" xfId="0" applyNumberFormat="1" applyFont="1" applyFill="1" applyBorder="1" applyAlignment="1">
      <alignment horizontal="left" vertical="center"/>
    </xf>
    <xf numFmtId="4" fontId="35" fillId="41" borderId="19" xfId="0" applyNumberFormat="1" applyFont="1" applyFill="1" applyBorder="1" applyAlignment="1">
      <alignment horizontal="left" vertical="center"/>
    </xf>
    <xf numFmtId="4" fontId="36" fillId="0" borderId="57" xfId="0" applyNumberFormat="1" applyFont="1" applyBorder="1" applyAlignment="1">
      <alignment horizontal="right" vertical="center"/>
    </xf>
    <xf numFmtId="0" fontId="34" fillId="0" borderId="19" xfId="0" applyFont="1" applyBorder="1" applyAlignment="1">
      <alignment horizontal="right" vertical="center"/>
    </xf>
    <xf numFmtId="4" fontId="36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6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6" fillId="0" borderId="56" xfId="0" applyNumberFormat="1" applyFont="1" applyBorder="1" applyAlignment="1" applyProtection="1">
      <alignment vertical="center" wrapText="1"/>
      <protection locked="0"/>
    </xf>
    <xf numFmtId="4" fontId="36" fillId="0" borderId="25" xfId="0" applyNumberFormat="1" applyFont="1" applyBorder="1" applyAlignment="1" applyProtection="1">
      <alignment vertical="center" wrapText="1"/>
      <protection locked="0"/>
    </xf>
    <xf numFmtId="4" fontId="40" fillId="0" borderId="0" xfId="0" applyNumberFormat="1" applyFont="1" applyFill="1" applyBorder="1" applyAlignment="1" applyProtection="1">
      <alignment horizontal="left" vertical="center"/>
      <protection locked="0"/>
    </xf>
    <xf numFmtId="4" fontId="36" fillId="0" borderId="56" xfId="0" applyNumberFormat="1" applyFont="1" applyFill="1" applyBorder="1" applyAlignment="1">
      <alignment horizontal="left" vertical="center" wrapText="1"/>
    </xf>
    <xf numFmtId="4" fontId="42" fillId="44" borderId="57" xfId="0" applyNumberFormat="1" applyFont="1" applyFill="1" applyBorder="1" applyAlignment="1" applyProtection="1">
      <alignment vertical="center" wrapText="1"/>
      <protection locked="0"/>
    </xf>
    <xf numFmtId="0" fontId="34" fillId="0" borderId="19" xfId="0" applyFont="1" applyBorder="1" applyAlignment="1">
      <alignment vertical="center"/>
    </xf>
    <xf numFmtId="4" fontId="34" fillId="0" borderId="56" xfId="0" applyNumberFormat="1" applyFont="1" applyFill="1" applyBorder="1" applyAlignment="1">
      <alignment horizontal="left" vertical="center" wrapText="1"/>
    </xf>
    <xf numFmtId="4" fontId="36" fillId="0" borderId="71" xfId="0" applyNumberFormat="1" applyFont="1" applyFill="1" applyBorder="1" applyAlignment="1" applyProtection="1">
      <alignment vertical="center" wrapText="1"/>
      <protection locked="0"/>
    </xf>
    <xf numFmtId="0" fontId="34" fillId="0" borderId="98" xfId="0" applyFont="1" applyFill="1" applyBorder="1" applyAlignment="1">
      <alignment vertical="center"/>
    </xf>
    <xf numFmtId="0" fontId="65" fillId="0" borderId="0" xfId="0" applyFont="1" applyBorder="1" applyAlignment="1">
      <alignment wrapText="1"/>
    </xf>
    <xf numFmtId="0" fontId="65" fillId="0" borderId="14" xfId="0" applyFont="1" applyBorder="1" applyAlignment="1">
      <alignment wrapText="1"/>
    </xf>
    <xf numFmtId="0" fontId="37" fillId="44" borderId="123" xfId="0" applyFont="1" applyFill="1" applyBorder="1"/>
    <xf numFmtId="0" fontId="64" fillId="44" borderId="102" xfId="0" applyFont="1" applyFill="1" applyBorder="1"/>
    <xf numFmtId="0" fontId="64" fillId="44" borderId="128" xfId="0" applyFont="1" applyFill="1" applyBorder="1" applyAlignment="1">
      <alignment horizontal="center" wrapText="1"/>
    </xf>
    <xf numFmtId="0" fontId="64" fillId="44" borderId="118" xfId="0" applyFont="1" applyFill="1" applyBorder="1" applyAlignment="1">
      <alignment horizontal="center" wrapText="1"/>
    </xf>
    <xf numFmtId="0" fontId="64" fillId="44" borderId="129" xfId="0" applyFont="1" applyFill="1" applyBorder="1" applyAlignment="1">
      <alignment horizontal="center" wrapText="1"/>
    </xf>
    <xf numFmtId="0" fontId="64" fillId="44" borderId="119" xfId="0" applyFont="1" applyFill="1" applyBorder="1" applyAlignment="1">
      <alignment horizontal="center" wrapText="1"/>
    </xf>
    <xf numFmtId="0" fontId="64" fillId="0" borderId="123" xfId="0" applyFont="1" applyFill="1" applyBorder="1"/>
    <xf numFmtId="0" fontId="64" fillId="0" borderId="130" xfId="0" applyFont="1" applyFill="1" applyBorder="1"/>
    <xf numFmtId="0" fontId="64" fillId="0" borderId="124" xfId="0" applyFont="1" applyFill="1" applyBorder="1"/>
    <xf numFmtId="0" fontId="64" fillId="0" borderId="102" xfId="0" applyFont="1" applyFill="1" applyBorder="1"/>
    <xf numFmtId="4" fontId="64" fillId="0" borderId="123" xfId="0" applyNumberFormat="1" applyFont="1" applyFill="1" applyBorder="1"/>
    <xf numFmtId="4" fontId="64" fillId="0" borderId="124" xfId="0" applyNumberFormat="1" applyFont="1" applyFill="1" applyBorder="1"/>
    <xf numFmtId="4" fontId="64" fillId="0" borderId="102" xfId="0" applyNumberFormat="1" applyFont="1" applyFill="1" applyBorder="1"/>
    <xf numFmtId="0" fontId="64" fillId="44" borderId="58" xfId="0" applyFont="1" applyFill="1" applyBorder="1" applyAlignment="1">
      <alignment horizontal="center" wrapText="1"/>
    </xf>
    <xf numFmtId="0" fontId="64" fillId="44" borderId="11" xfId="0" applyFont="1" applyFill="1" applyBorder="1" applyAlignment="1">
      <alignment horizontal="center" wrapText="1"/>
    </xf>
    <xf numFmtId="0" fontId="64" fillId="44" borderId="70" xfId="0" applyFont="1" applyFill="1" applyBorder="1" applyAlignment="1">
      <alignment horizontal="center" wrapText="1"/>
    </xf>
    <xf numFmtId="0" fontId="64" fillId="44" borderId="131" xfId="0" applyFont="1" applyFill="1" applyBorder="1" applyAlignment="1">
      <alignment horizontal="center" wrapText="1"/>
    </xf>
    <xf numFmtId="0" fontId="38" fillId="44" borderId="58" xfId="40" applyFont="1" applyFill="1" applyBorder="1" applyAlignment="1">
      <alignment wrapText="1"/>
    </xf>
    <xf numFmtId="0" fontId="38" fillId="44" borderId="11" xfId="40" applyFont="1" applyFill="1" applyBorder="1" applyAlignment="1">
      <alignment wrapText="1"/>
    </xf>
    <xf numFmtId="0" fontId="64" fillId="44" borderId="57" xfId="0" applyFont="1" applyFill="1" applyBorder="1" applyAlignment="1">
      <alignment horizontal="center" wrapText="1"/>
    </xf>
    <xf numFmtId="0" fontId="64" fillId="44" borderId="41" xfId="0" applyFont="1" applyFill="1" applyBorder="1" applyAlignment="1">
      <alignment horizontal="center" wrapText="1"/>
    </xf>
    <xf numFmtId="0" fontId="64" fillId="44" borderId="19" xfId="0" applyFont="1" applyFill="1" applyBorder="1" applyAlignment="1">
      <alignment horizontal="center" wrapText="1"/>
    </xf>
    <xf numFmtId="4" fontId="64" fillId="0" borderId="130" xfId="0" applyNumberFormat="1" applyFont="1" applyFill="1" applyBorder="1"/>
    <xf numFmtId="14" fontId="64" fillId="0" borderId="0" xfId="0" applyNumberFormat="1" applyFont="1" applyBorder="1" applyAlignment="1">
      <alignment horizontal="left" wrapText="1"/>
    </xf>
    <xf numFmtId="0" fontId="64" fillId="0" borderId="0" xfId="0" applyFont="1" applyBorder="1" applyAlignment="1">
      <alignment horizontal="left" wrapText="1"/>
    </xf>
    <xf numFmtId="0" fontId="64" fillId="44" borderId="132" xfId="0" applyFont="1" applyFill="1" applyBorder="1" applyAlignment="1">
      <alignment horizontal="center" wrapText="1"/>
    </xf>
    <xf numFmtId="0" fontId="64" fillId="44" borderId="133" xfId="0" applyFont="1" applyFill="1" applyBorder="1" applyAlignment="1">
      <alignment horizontal="center" wrapText="1"/>
    </xf>
    <xf numFmtId="0" fontId="65" fillId="0" borderId="123" xfId="0" applyFont="1" applyBorder="1"/>
    <xf numFmtId="0" fontId="65" fillId="0" borderId="102" xfId="0" applyFont="1" applyBorder="1"/>
    <xf numFmtId="0" fontId="64" fillId="45" borderId="52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07" xfId="0" applyFont="1" applyBorder="1" applyAlignment="1">
      <alignment horizontal="center" vertical="center" wrapText="1"/>
    </xf>
    <xf numFmtId="0" fontId="64" fillId="46" borderId="123" xfId="0" applyFont="1" applyFill="1" applyBorder="1"/>
    <xf numFmtId="0" fontId="64" fillId="46" borderId="102" xfId="0" applyFont="1" applyFill="1" applyBorder="1"/>
    <xf numFmtId="0" fontId="64" fillId="45" borderId="70" xfId="0" applyFont="1" applyFill="1" applyBorder="1" applyAlignment="1">
      <alignment horizontal="center" vertical="center" wrapText="1"/>
    </xf>
    <xf numFmtId="0" fontId="64" fillId="45" borderId="66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131" xfId="0" applyFont="1" applyBorder="1" applyAlignment="1">
      <alignment horizontal="center" vertical="center" wrapText="1"/>
    </xf>
    <xf numFmtId="0" fontId="34" fillId="0" borderId="140" xfId="0" applyFont="1" applyBorder="1" applyAlignment="1">
      <alignment horizontal="center" vertical="center" wrapText="1"/>
    </xf>
    <xf numFmtId="0" fontId="37" fillId="47" borderId="123" xfId="0" applyFont="1" applyFill="1" applyBorder="1"/>
    <xf numFmtId="0" fontId="64" fillId="47" borderId="102" xfId="0" applyFont="1" applyFill="1" applyBorder="1"/>
    <xf numFmtId="0" fontId="37" fillId="0" borderId="123" xfId="0" applyFont="1" applyFill="1" applyBorder="1"/>
    <xf numFmtId="0" fontId="65" fillId="0" borderId="126" xfId="0" applyFont="1" applyBorder="1"/>
    <xf numFmtId="0" fontId="65" fillId="0" borderId="127" xfId="0" applyFont="1" applyBorder="1"/>
    <xf numFmtId="4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64" fillId="44" borderId="121" xfId="0" applyFont="1" applyFill="1" applyBorder="1"/>
    <xf numFmtId="0" fontId="64" fillId="44" borderId="134" xfId="0" applyFont="1" applyFill="1" applyBorder="1"/>
    <xf numFmtId="0" fontId="65" fillId="0" borderId="123" xfId="0" applyFont="1" applyFill="1" applyBorder="1"/>
    <xf numFmtId="0" fontId="65" fillId="0" borderId="102" xfId="0" applyFont="1" applyFill="1" applyBorder="1"/>
    <xf numFmtId="0" fontId="64" fillId="44" borderId="123" xfId="0" applyFont="1" applyFill="1" applyBorder="1"/>
    <xf numFmtId="0" fontId="70" fillId="0" borderId="0" xfId="0" applyFont="1" applyAlignment="1">
      <alignment horizontal="left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4" fontId="35" fillId="0" borderId="0" xfId="0" applyNumberFormat="1" applyFont="1" applyFill="1" applyBorder="1" applyAlignment="1" applyProtection="1">
      <alignment horizontal="left" vertical="center"/>
      <protection locked="0"/>
    </xf>
    <xf numFmtId="4" fontId="35" fillId="44" borderId="70" xfId="0" applyNumberFormat="1" applyFont="1" applyFill="1" applyBorder="1" applyAlignment="1" applyProtection="1">
      <alignment horizontal="center" vertical="center"/>
      <protection locked="0"/>
    </xf>
    <xf numFmtId="4" fontId="35" fillId="44" borderId="53" xfId="0" applyNumberFormat="1" applyFont="1" applyFill="1" applyBorder="1" applyAlignment="1" applyProtection="1">
      <alignment horizontal="center" vertical="center"/>
      <protection locked="0"/>
    </xf>
    <xf numFmtId="4" fontId="35" fillId="44" borderId="66" xfId="0" applyNumberFormat="1" applyFont="1" applyFill="1" applyBorder="1" applyAlignment="1" applyProtection="1">
      <alignment horizontal="center" vertical="center"/>
      <protection locked="0"/>
    </xf>
    <xf numFmtId="4" fontId="35" fillId="44" borderId="85" xfId="0" applyNumberFormat="1" applyFont="1" applyFill="1" applyBorder="1" applyAlignment="1" applyProtection="1">
      <alignment horizontal="center" vertical="center"/>
      <protection locked="0"/>
    </xf>
    <xf numFmtId="4" fontId="35" fillId="44" borderId="14" xfId="0" applyNumberFormat="1" applyFont="1" applyFill="1" applyBorder="1" applyAlignment="1" applyProtection="1">
      <alignment horizontal="center" vertical="center"/>
      <protection locked="0"/>
    </xf>
    <xf numFmtId="4" fontId="35" fillId="44" borderId="13" xfId="0" applyNumberFormat="1" applyFont="1" applyFill="1" applyBorder="1" applyAlignment="1" applyProtection="1">
      <alignment horizontal="center" vertical="center"/>
      <protection locked="0"/>
    </xf>
    <xf numFmtId="4" fontId="42" fillId="44" borderId="52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63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/>
    <xf numFmtId="0" fontId="64" fillId="45" borderId="120" xfId="0" applyFont="1" applyFill="1" applyBorder="1" applyAlignment="1">
      <alignment wrapText="1"/>
    </xf>
    <xf numFmtId="0" fontId="64" fillId="45" borderId="136" xfId="0" applyFont="1" applyFill="1" applyBorder="1" applyAlignment="1">
      <alignment wrapText="1"/>
    </xf>
    <xf numFmtId="0" fontId="64" fillId="45" borderId="54" xfId="0" applyFont="1" applyFill="1" applyBorder="1" applyAlignment="1">
      <alignment horizontal="center" wrapText="1"/>
    </xf>
    <xf numFmtId="0" fontId="64" fillId="45" borderId="42" xfId="0" applyFont="1" applyFill="1" applyBorder="1" applyAlignment="1">
      <alignment horizontal="center" wrapText="1"/>
    </xf>
    <xf numFmtId="0" fontId="64" fillId="45" borderId="23" xfId="0" applyFont="1" applyFill="1" applyBorder="1" applyAlignment="1">
      <alignment horizontal="center" wrapText="1"/>
    </xf>
    <xf numFmtId="0" fontId="65" fillId="0" borderId="131" xfId="0" applyFont="1" applyFill="1" applyBorder="1" applyAlignment="1">
      <alignment horizontal="left" wrapText="1" indent="1"/>
    </xf>
    <xf numFmtId="0" fontId="65" fillId="0" borderId="133" xfId="0" applyFont="1" applyFill="1" applyBorder="1" applyAlignment="1">
      <alignment horizontal="left" wrapText="1" indent="1"/>
    </xf>
    <xf numFmtId="0" fontId="65" fillId="0" borderId="137" xfId="0" applyFont="1" applyBorder="1" applyAlignment="1">
      <alignment wrapText="1"/>
    </xf>
    <xf numFmtId="0" fontId="65" fillId="0" borderId="138" xfId="0" applyFont="1" applyBorder="1" applyAlignment="1">
      <alignment wrapText="1"/>
    </xf>
    <xf numFmtId="0" fontId="65" fillId="0" borderId="123" xfId="0" applyFont="1" applyFill="1" applyBorder="1" applyAlignment="1">
      <alignment horizontal="left" wrapText="1" indent="1"/>
    </xf>
    <xf numFmtId="0" fontId="65" fillId="0" borderId="135" xfId="0" applyFont="1" applyFill="1" applyBorder="1" applyAlignment="1">
      <alignment horizontal="left" wrapText="1" indent="1"/>
    </xf>
    <xf numFmtId="0" fontId="64" fillId="45" borderId="52" xfId="0" applyFont="1" applyFill="1" applyBorder="1" applyAlignment="1">
      <alignment horizontal="center" wrapText="1"/>
    </xf>
    <xf numFmtId="0" fontId="34" fillId="0" borderId="50" xfId="0" applyFont="1" applyBorder="1" applyAlignment="1">
      <alignment horizontal="center" wrapText="1"/>
    </xf>
    <xf numFmtId="4" fontId="42" fillId="41" borderId="19" xfId="0" applyNumberFormat="1" applyFont="1" applyFill="1" applyBorder="1" applyAlignment="1" applyProtection="1">
      <alignment vertical="center" wrapText="1"/>
      <protection locked="0"/>
    </xf>
    <xf numFmtId="4" fontId="35" fillId="44" borderId="57" xfId="0" applyNumberFormat="1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4" fontId="36" fillId="0" borderId="0" xfId="0" applyNumberFormat="1" applyFont="1" applyAlignment="1">
      <alignment vertical="center"/>
    </xf>
    <xf numFmtId="0" fontId="34" fillId="0" borderId="19" xfId="0" applyFont="1" applyBorder="1" applyAlignment="1">
      <alignment vertical="center" wrapText="1"/>
    </xf>
    <xf numFmtId="4" fontId="42" fillId="44" borderId="57" xfId="0" applyNumberFormat="1" applyFont="1" applyFill="1" applyBorder="1" applyAlignment="1" applyProtection="1">
      <alignment horizontal="left" vertical="center"/>
      <protection locked="0"/>
    </xf>
    <xf numFmtId="4" fontId="42" fillId="44" borderId="19" xfId="0" applyNumberFormat="1" applyFont="1" applyFill="1" applyBorder="1" applyAlignment="1" applyProtection="1">
      <alignment horizontal="left" vertical="center"/>
      <protection locked="0"/>
    </xf>
    <xf numFmtId="4" fontId="34" fillId="0" borderId="56" xfId="0" applyNumberFormat="1" applyFont="1" applyFill="1" applyBorder="1" applyAlignment="1" applyProtection="1">
      <alignment horizontal="left" vertical="center"/>
      <protection locked="0"/>
    </xf>
    <xf numFmtId="4" fontId="34" fillId="0" borderId="25" xfId="0" applyNumberFormat="1" applyFont="1" applyFill="1" applyBorder="1" applyAlignment="1" applyProtection="1">
      <alignment horizontal="left" vertical="center"/>
      <protection locked="0"/>
    </xf>
    <xf numFmtId="4" fontId="35" fillId="44" borderId="5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9" xfId="0" applyFont="1" applyBorder="1" applyAlignment="1">
      <alignment horizontal="center" vertical="center"/>
    </xf>
    <xf numFmtId="4" fontId="36" fillId="0" borderId="71" xfId="0" applyNumberFormat="1" applyFont="1" applyBorder="1" applyAlignment="1" applyProtection="1">
      <alignment horizontal="left" vertical="center"/>
      <protection locked="0"/>
    </xf>
    <xf numFmtId="4" fontId="36" fillId="0" borderId="27" xfId="0" applyNumberFormat="1" applyFont="1" applyBorder="1" applyAlignment="1" applyProtection="1">
      <alignment horizontal="left" vertical="center"/>
      <protection locked="0"/>
    </xf>
    <xf numFmtId="4" fontId="39" fillId="0" borderId="0" xfId="0" applyNumberFormat="1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4" fontId="35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>
      <alignment horizontal="left" vertical="center"/>
    </xf>
    <xf numFmtId="4" fontId="42" fillId="0" borderId="57" xfId="0" applyNumberFormat="1" applyFont="1" applyFill="1" applyBorder="1" applyAlignment="1" applyProtection="1">
      <alignment vertical="center" wrapText="1"/>
      <protection locked="0"/>
    </xf>
    <xf numFmtId="4" fontId="65" fillId="0" borderId="11" xfId="0" applyNumberFormat="1" applyFont="1" applyBorder="1" applyAlignment="1">
      <alignment horizont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42" fillId="0" borderId="56" xfId="0" applyNumberFormat="1" applyFont="1" applyBorder="1" applyAlignment="1" applyProtection="1">
      <alignment horizontal="justify" vertical="center"/>
      <protection locked="0"/>
    </xf>
    <xf numFmtId="4" fontId="42" fillId="0" borderId="25" xfId="0" applyNumberFormat="1" applyFont="1" applyBorder="1" applyAlignment="1" applyProtection="1">
      <alignment horizontal="justify" vertical="center"/>
      <protection locked="0"/>
    </xf>
    <xf numFmtId="4" fontId="36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94" xfId="0" applyFont="1" applyFill="1" applyBorder="1" applyAlignment="1">
      <alignment vertical="center"/>
    </xf>
    <xf numFmtId="4" fontId="36" fillId="0" borderId="71" xfId="0" applyNumberFormat="1" applyFont="1" applyBorder="1" applyAlignment="1" applyProtection="1">
      <alignment vertical="center" wrapText="1"/>
      <protection locked="0"/>
    </xf>
    <xf numFmtId="4" fontId="36" fillId="0" borderId="27" xfId="0" applyNumberFormat="1" applyFont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 wrapText="1"/>
    </xf>
    <xf numFmtId="4" fontId="36" fillId="0" borderId="54" xfId="0" applyNumberFormat="1" applyFont="1" applyBorder="1" applyAlignment="1" applyProtection="1">
      <alignment vertical="center" wrapText="1"/>
      <protection locked="0"/>
    </xf>
    <xf numFmtId="4" fontId="36" fillId="0" borderId="23" xfId="0" applyNumberFormat="1" applyFont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>
      <alignment horizontal="left" vertical="center" wrapText="1"/>
    </xf>
    <xf numFmtId="4" fontId="36" fillId="0" borderId="71" xfId="0" applyNumberFormat="1" applyFont="1" applyFill="1" applyBorder="1" applyAlignment="1">
      <alignment horizontal="left" vertical="center" wrapText="1"/>
    </xf>
    <xf numFmtId="4" fontId="36" fillId="0" borderId="27" xfId="0" applyNumberFormat="1" applyFont="1" applyFill="1" applyBorder="1" applyAlignment="1">
      <alignment horizontal="left" vertical="center" wrapText="1"/>
    </xf>
    <xf numFmtId="164" fontId="42" fillId="44" borderId="57" xfId="91" applyFont="1" applyFill="1" applyBorder="1" applyAlignment="1" applyProtection="1">
      <alignment horizontal="left" vertical="center" wrapText="1"/>
      <protection locked="0"/>
    </xf>
    <xf numFmtId="164" fontId="42" fillId="44" borderId="41" xfId="91" applyFont="1" applyFill="1" applyBorder="1" applyAlignment="1" applyProtection="1">
      <alignment horizontal="left" vertical="center" wrapText="1"/>
      <protection locked="0"/>
    </xf>
    <xf numFmtId="164" fontId="42" fillId="44" borderId="19" xfId="91" applyFont="1" applyFill="1" applyBorder="1" applyAlignment="1" applyProtection="1">
      <alignment horizontal="left" vertical="center" wrapText="1"/>
      <protection locked="0"/>
    </xf>
    <xf numFmtId="4" fontId="42" fillId="44" borderId="54" xfId="0" applyNumberFormat="1" applyFont="1" applyFill="1" applyBorder="1" applyAlignment="1" applyProtection="1">
      <alignment vertical="center" wrapText="1"/>
      <protection locked="0"/>
    </xf>
    <xf numFmtId="0" fontId="34" fillId="44" borderId="94" xfId="0" applyFont="1" applyFill="1" applyBorder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/>
      <protection locked="0"/>
    </xf>
    <xf numFmtId="4" fontId="42" fillId="0" borderId="54" xfId="0" applyNumberFormat="1" applyFont="1" applyFill="1" applyBorder="1" applyAlignment="1" applyProtection="1">
      <alignment vertical="center"/>
      <protection locked="0"/>
    </xf>
    <xf numFmtId="4" fontId="42" fillId="0" borderId="23" xfId="0" applyNumberFormat="1" applyFont="1" applyFill="1" applyBorder="1" applyAlignment="1" applyProtection="1">
      <alignment vertical="center"/>
      <protection locked="0"/>
    </xf>
    <xf numFmtId="4" fontId="34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42" fillId="44" borderId="57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67" xfId="0" applyNumberFormat="1" applyFont="1" applyFill="1" applyBorder="1" applyAlignment="1" applyProtection="1">
      <alignment vertical="center" wrapText="1"/>
      <protection locked="0"/>
    </xf>
    <xf numFmtId="4" fontId="36" fillId="0" borderId="27" xfId="0" applyNumberFormat="1" applyFont="1" applyFill="1" applyBorder="1" applyAlignment="1" applyProtection="1">
      <alignment vertical="center" wrapText="1"/>
      <protection locked="0"/>
    </xf>
    <xf numFmtId="4" fontId="35" fillId="44" borderId="19" xfId="0" applyNumberFormat="1" applyFont="1" applyFill="1" applyBorder="1" applyAlignment="1">
      <alignment horizontal="center" vertical="center" wrapText="1"/>
    </xf>
    <xf numFmtId="4" fontId="34" fillId="0" borderId="54" xfId="0" applyNumberFormat="1" applyFont="1" applyFill="1" applyBorder="1" applyAlignment="1">
      <alignment vertical="center" wrapText="1"/>
    </xf>
    <xf numFmtId="4" fontId="34" fillId="0" borderId="23" xfId="0" applyNumberFormat="1" applyFont="1" applyFill="1" applyBorder="1" applyAlignment="1">
      <alignment vertical="center" wrapText="1"/>
    </xf>
    <xf numFmtId="4" fontId="42" fillId="44" borderId="85" xfId="0" applyNumberFormat="1" applyFont="1" applyFill="1" applyBorder="1" applyAlignment="1">
      <alignment horizontal="center" vertical="center"/>
    </xf>
    <xf numFmtId="4" fontId="42" fillId="44" borderId="13" xfId="0" applyNumberFormat="1" applyFont="1" applyFill="1" applyBorder="1" applyAlignment="1">
      <alignment horizontal="center" vertical="center"/>
    </xf>
    <xf numFmtId="4" fontId="42" fillId="44" borderId="57" xfId="0" applyNumberFormat="1" applyFont="1" applyFill="1" applyBorder="1" applyAlignment="1">
      <alignment horizontal="center" vertical="center"/>
    </xf>
    <xf numFmtId="4" fontId="42" fillId="44" borderId="19" xfId="0" applyNumberFormat="1" applyFont="1" applyFill="1" applyBorder="1" applyAlignment="1">
      <alignment horizontal="center" vertical="center"/>
    </xf>
    <xf numFmtId="4" fontId="36" fillId="0" borderId="19" xfId="0" applyNumberFormat="1" applyFont="1" applyBorder="1" applyAlignment="1">
      <alignment horizontal="right" vertical="center"/>
    </xf>
    <xf numFmtId="4" fontId="36" fillId="0" borderId="85" xfId="0" applyNumberFormat="1" applyFont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0" fontId="41" fillId="0" borderId="0" xfId="0" applyFont="1" applyAlignment="1">
      <alignment horizontal="left" vertical="center" wrapText="1"/>
    </xf>
    <xf numFmtId="4" fontId="34" fillId="0" borderId="56" xfId="0" applyNumberFormat="1" applyFont="1" applyFill="1" applyBorder="1" applyAlignment="1">
      <alignment vertical="center" wrapText="1"/>
    </xf>
    <xf numFmtId="4" fontId="34" fillId="0" borderId="25" xfId="0" applyNumberFormat="1" applyFont="1" applyFill="1" applyBorder="1" applyAlignment="1">
      <alignment vertical="center" wrapText="1"/>
    </xf>
    <xf numFmtId="4" fontId="34" fillId="0" borderId="65" xfId="0" applyNumberFormat="1" applyFont="1" applyFill="1" applyBorder="1" applyAlignment="1">
      <alignment vertical="center" wrapText="1"/>
    </xf>
    <xf numFmtId="4" fontId="34" fillId="0" borderId="48" xfId="0" applyNumberFormat="1" applyFont="1" applyFill="1" applyBorder="1" applyAlignment="1">
      <alignment vertical="center" wrapText="1"/>
    </xf>
    <xf numFmtId="4" fontId="34" fillId="0" borderId="55" xfId="0" applyNumberFormat="1" applyFont="1" applyFill="1" applyBorder="1" applyAlignment="1">
      <alignment vertical="center" wrapText="1"/>
    </xf>
    <xf numFmtId="4" fontId="34" fillId="0" borderId="31" xfId="0" applyNumberFormat="1" applyFont="1" applyFill="1" applyBorder="1" applyAlignment="1">
      <alignment vertical="center" wrapText="1"/>
    </xf>
    <xf numFmtId="4" fontId="34" fillId="0" borderId="71" xfId="0" applyNumberFormat="1" applyFont="1" applyFill="1" applyBorder="1" applyAlignment="1">
      <alignment vertical="center" wrapText="1"/>
    </xf>
    <xf numFmtId="4" fontId="34" fillId="0" borderId="27" xfId="0" applyNumberFormat="1" applyFont="1" applyFill="1" applyBorder="1" applyAlignment="1">
      <alignment vertical="center" wrapText="1"/>
    </xf>
    <xf numFmtId="4" fontId="35" fillId="0" borderId="57" xfId="0" applyNumberFormat="1" applyFont="1" applyFill="1" applyBorder="1" applyAlignment="1">
      <alignment horizontal="center" vertical="center"/>
    </xf>
    <xf numFmtId="4" fontId="35" fillId="0" borderId="19" xfId="0" applyNumberFormat="1" applyFont="1" applyFill="1" applyBorder="1" applyAlignment="1">
      <alignment horizontal="center" vertical="center"/>
    </xf>
    <xf numFmtId="4" fontId="42" fillId="0" borderId="57" xfId="0" applyNumberFormat="1" applyFont="1" applyFill="1" applyBorder="1" applyAlignment="1">
      <alignment horizontal="center" vertical="center"/>
    </xf>
    <xf numFmtId="4" fontId="42" fillId="0" borderId="19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vertical="center"/>
    </xf>
    <xf numFmtId="4" fontId="35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4" xfId="0" applyNumberFormat="1" applyFont="1" applyBorder="1" applyAlignment="1" applyProtection="1">
      <alignment horizontal="left" vertical="center" wrapText="1"/>
      <protection locked="0"/>
    </xf>
    <xf numFmtId="4" fontId="42" fillId="0" borderId="23" xfId="0" applyNumberFormat="1" applyFont="1" applyBorder="1" applyAlignment="1" applyProtection="1">
      <alignment horizontal="left" vertical="center" wrapText="1"/>
      <protection locked="0"/>
    </xf>
    <xf numFmtId="4" fontId="42" fillId="0" borderId="56" xfId="0" applyNumberFormat="1" applyFont="1" applyBorder="1" applyAlignment="1" applyProtection="1">
      <alignment horizontal="left" vertical="center" wrapText="1"/>
      <protection locked="0"/>
    </xf>
    <xf numFmtId="4" fontId="42" fillId="0" borderId="25" xfId="0" applyNumberFormat="1" applyFont="1" applyBorder="1" applyAlignment="1" applyProtection="1">
      <alignment horizontal="left" vertical="center" wrapText="1"/>
      <protection locked="0"/>
    </xf>
    <xf numFmtId="4" fontId="34" fillId="0" borderId="64" xfId="0" applyNumberFormat="1" applyFont="1" applyFill="1" applyBorder="1" applyAlignment="1" applyProtection="1">
      <alignment vertical="center" wrapText="1"/>
      <protection locked="0"/>
    </xf>
    <xf numFmtId="4" fontId="34" fillId="0" borderId="0" xfId="0" applyNumberFormat="1" applyFont="1" applyFill="1" applyBorder="1" applyAlignment="1" applyProtection="1">
      <alignment vertical="center" wrapText="1"/>
      <protection locked="0"/>
    </xf>
    <xf numFmtId="4" fontId="34" fillId="0" borderId="21" xfId="0" applyNumberFormat="1" applyFont="1" applyFill="1" applyBorder="1" applyAlignment="1" applyProtection="1">
      <alignment vertical="center" wrapText="1"/>
      <protection locked="0"/>
    </xf>
    <xf numFmtId="4" fontId="42" fillId="0" borderId="71" xfId="0" applyNumberFormat="1" applyFont="1" applyBorder="1" applyAlignment="1" applyProtection="1">
      <alignment horizontal="left" vertical="center" wrapText="1"/>
      <protection locked="0"/>
    </xf>
    <xf numFmtId="4" fontId="42" fillId="0" borderId="27" xfId="0" applyNumberFormat="1" applyFont="1" applyBorder="1" applyAlignment="1" applyProtection="1">
      <alignment horizontal="left" vertical="center" wrapText="1"/>
      <protection locked="0"/>
    </xf>
    <xf numFmtId="4" fontId="42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2" fillId="41" borderId="19" xfId="0" applyNumberFormat="1" applyFont="1" applyFill="1" applyBorder="1" applyAlignment="1" applyProtection="1">
      <alignment horizontal="justify" vertical="center" wrapText="1"/>
      <protection locked="0"/>
    </xf>
    <xf numFmtId="4" fontId="35" fillId="44" borderId="57" xfId="0" applyNumberFormat="1" applyFont="1" applyFill="1" applyBorder="1" applyAlignment="1" applyProtection="1">
      <alignment horizontal="center" vertical="center"/>
      <protection locked="0"/>
    </xf>
    <xf numFmtId="4" fontId="35" fillId="44" borderId="41" xfId="0" applyNumberFormat="1" applyFont="1" applyFill="1" applyBorder="1" applyAlignment="1" applyProtection="1">
      <alignment horizontal="center" vertical="center"/>
      <protection locked="0"/>
    </xf>
    <xf numFmtId="4" fontId="35" fillId="44" borderId="19" xfId="0" applyNumberFormat="1" applyFont="1" applyFill="1" applyBorder="1" applyAlignment="1" applyProtection="1">
      <alignment horizontal="center" vertical="center"/>
      <protection locked="0"/>
    </xf>
    <xf numFmtId="4" fontId="42" fillId="44" borderId="57" xfId="0" applyNumberFormat="1" applyFont="1" applyFill="1" applyBorder="1" applyAlignment="1">
      <alignment horizontal="left" vertical="center" wrapText="1"/>
    </xf>
    <xf numFmtId="4" fontId="35" fillId="41" borderId="57" xfId="0" applyNumberFormat="1" applyFont="1" applyFill="1" applyBorder="1" applyAlignment="1">
      <alignment horizontal="center" vertical="center"/>
    </xf>
    <xf numFmtId="4" fontId="35" fillId="41" borderId="19" xfId="0" applyNumberFormat="1" applyFont="1" applyFill="1" applyBorder="1" applyAlignment="1">
      <alignment horizontal="center" vertical="center"/>
    </xf>
    <xf numFmtId="4" fontId="42" fillId="0" borderId="71" xfId="0" applyNumberFormat="1" applyFont="1" applyBorder="1" applyAlignment="1" applyProtection="1">
      <alignment horizontal="justify" vertical="center"/>
      <protection locked="0"/>
    </xf>
    <xf numFmtId="4" fontId="42" fillId="0" borderId="27" xfId="0" applyNumberFormat="1" applyFont="1" applyBorder="1" applyAlignment="1" applyProtection="1">
      <alignment horizontal="justify" vertical="center"/>
      <protection locked="0"/>
    </xf>
    <xf numFmtId="4" fontId="36" fillId="0" borderId="54" xfId="0" applyNumberFormat="1" applyFont="1" applyFill="1" applyBorder="1" applyAlignment="1">
      <alignment horizontal="left" vertical="center" wrapText="1"/>
    </xf>
    <xf numFmtId="4" fontId="36" fillId="0" borderId="23" xfId="0" applyNumberFormat="1" applyFont="1" applyFill="1" applyBorder="1" applyAlignment="1">
      <alignment horizontal="left" vertical="center" wrapText="1"/>
    </xf>
    <xf numFmtId="4" fontId="36" fillId="0" borderId="56" xfId="0" applyNumberFormat="1" applyFont="1" applyBorder="1" applyAlignment="1" applyProtection="1">
      <alignment horizontal="justify" vertical="center"/>
      <protection locked="0"/>
    </xf>
    <xf numFmtId="4" fontId="36" fillId="0" borderId="25" xfId="0" applyNumberFormat="1" applyFont="1" applyBorder="1" applyAlignment="1" applyProtection="1">
      <alignment horizontal="justify" vertical="center"/>
      <protection locked="0"/>
    </xf>
    <xf numFmtId="4" fontId="42" fillId="41" borderId="57" xfId="0" applyNumberFormat="1" applyFont="1" applyFill="1" applyBorder="1" applyAlignment="1" applyProtection="1">
      <alignment horizontal="justify" vertical="center"/>
      <protection locked="0"/>
    </xf>
    <xf numFmtId="4" fontId="42" fillId="41" borderId="19" xfId="0" applyNumberFormat="1" applyFont="1" applyFill="1" applyBorder="1" applyAlignment="1" applyProtection="1">
      <alignment horizontal="justify" vertical="center"/>
      <protection locked="0"/>
    </xf>
    <xf numFmtId="4" fontId="42" fillId="0" borderId="54" xfId="0" applyNumberFormat="1" applyFont="1" applyBorder="1" applyAlignment="1" applyProtection="1">
      <alignment horizontal="justify" vertical="center"/>
      <protection locked="0"/>
    </xf>
    <xf numFmtId="4" fontId="42" fillId="0" borderId="23" xfId="0" applyNumberFormat="1" applyFont="1" applyBorder="1" applyAlignment="1" applyProtection="1">
      <alignment horizontal="justify" vertical="center"/>
      <protection locked="0"/>
    </xf>
    <xf numFmtId="4" fontId="35" fillId="44" borderId="4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>
      <alignment wrapText="1"/>
    </xf>
    <xf numFmtId="0" fontId="34" fillId="0" borderId="0" xfId="0" applyFont="1" applyFill="1" applyAlignment="1"/>
    <xf numFmtId="4" fontId="33" fillId="0" borderId="0" xfId="0" applyNumberFormat="1" applyFont="1" applyFill="1" applyAlignment="1">
      <alignment horizontal="left" vertical="center" wrapText="1"/>
    </xf>
    <xf numFmtId="4" fontId="36" fillId="0" borderId="56" xfId="0" applyNumberFormat="1" applyFont="1" applyFill="1" applyBorder="1" applyAlignment="1" applyProtection="1">
      <alignment horizontal="left" vertical="center" indent="1"/>
      <protection locked="0"/>
    </xf>
    <xf numFmtId="4" fontId="36" fillId="0" borderId="25" xfId="0" applyNumberFormat="1" applyFont="1" applyFill="1" applyBorder="1" applyAlignment="1" applyProtection="1">
      <alignment horizontal="left" vertical="center" indent="1"/>
      <protection locked="0"/>
    </xf>
    <xf numFmtId="4" fontId="3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19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4" fillId="0" borderId="44" xfId="0" applyFont="1" applyFill="1" applyBorder="1" applyAlignment="1">
      <alignment horizontal="left" vertical="center" wrapText="1" indent="2"/>
    </xf>
    <xf numFmtId="0" fontId="34" fillId="0" borderId="25" xfId="0" applyFont="1" applyFill="1" applyBorder="1" applyAlignment="1">
      <alignment horizontal="left" vertical="center" wrapText="1" indent="2"/>
    </xf>
    <xf numFmtId="0" fontId="65" fillId="0" borderId="121" xfId="0" applyFont="1" applyFill="1" applyBorder="1" applyAlignment="1">
      <alignment horizontal="left" wrapText="1" indent="1"/>
    </xf>
    <xf numFmtId="0" fontId="65" fillId="0" borderId="139" xfId="0" applyFont="1" applyFill="1" applyBorder="1" applyAlignment="1">
      <alignment horizontal="left" wrapText="1" indent="1"/>
    </xf>
    <xf numFmtId="4" fontId="42" fillId="0" borderId="65" xfId="0" applyNumberFormat="1" applyFont="1" applyBorder="1" applyAlignment="1" applyProtection="1">
      <alignment horizontal="justify" vertical="center"/>
      <protection locked="0"/>
    </xf>
    <xf numFmtId="4" fontId="42" fillId="0" borderId="48" xfId="0" applyNumberFormat="1" applyFont="1" applyBorder="1" applyAlignment="1" applyProtection="1">
      <alignment horizontal="justify" vertical="center"/>
      <protection locked="0"/>
    </xf>
    <xf numFmtId="0" fontId="41" fillId="0" borderId="0" xfId="0" applyFont="1" applyFill="1" applyAlignment="1">
      <alignment vertical="center" wrapText="1"/>
    </xf>
    <xf numFmtId="4" fontId="37" fillId="44" borderId="57" xfId="0" applyNumberFormat="1" applyFont="1" applyFill="1" applyBorder="1" applyAlignment="1" applyProtection="1">
      <alignment vertical="center" wrapText="1"/>
      <protection locked="0"/>
    </xf>
    <xf numFmtId="0" fontId="34" fillId="0" borderId="69" xfId="0" applyFont="1" applyBorder="1" applyAlignment="1">
      <alignment vertical="center"/>
    </xf>
    <xf numFmtId="0" fontId="65" fillId="0" borderId="11" xfId="0" applyFont="1" applyBorder="1" applyAlignment="1">
      <alignment wrapText="1"/>
    </xf>
    <xf numFmtId="4" fontId="35" fillId="0" borderId="54" xfId="0" applyNumberFormat="1" applyFont="1" applyFill="1" applyBorder="1" applyAlignment="1" applyProtection="1">
      <alignment vertical="center" wrapText="1"/>
      <protection locked="0"/>
    </xf>
    <xf numFmtId="0" fontId="34" fillId="0" borderId="94" xfId="0" applyFont="1" applyBorder="1" applyAlignment="1">
      <alignment vertical="center"/>
    </xf>
    <xf numFmtId="0" fontId="87" fillId="0" borderId="145" xfId="0" applyFont="1" applyBorder="1" applyAlignment="1">
      <alignment wrapText="1"/>
    </xf>
    <xf numFmtId="0" fontId="0" fillId="0" borderId="0" xfId="0" applyAlignment="1">
      <alignment wrapText="1"/>
    </xf>
    <xf numFmtId="0" fontId="84" fillId="0" borderId="0" xfId="0" applyFont="1" applyAlignment="1">
      <alignment horizontal="center" wrapText="1"/>
    </xf>
    <xf numFmtId="0" fontId="80" fillId="0" borderId="0" xfId="0" applyFont="1" applyAlignment="1">
      <alignment horizontal="left" wrapText="1"/>
    </xf>
    <xf numFmtId="0" fontId="80" fillId="0" borderId="51" xfId="0" applyFont="1" applyBorder="1" applyAlignment="1">
      <alignment wrapText="1"/>
    </xf>
    <xf numFmtId="0" fontId="82" fillId="45" borderId="149" xfId="0" applyFont="1" applyFill="1" applyBorder="1" applyAlignment="1">
      <alignment horizontal="center" vertical="center" wrapText="1"/>
    </xf>
    <xf numFmtId="0" fontId="82" fillId="45" borderId="151" xfId="0" applyFont="1" applyFill="1" applyBorder="1" applyAlignment="1">
      <alignment horizontal="center" vertical="center" wrapText="1"/>
    </xf>
    <xf numFmtId="4" fontId="82" fillId="45" borderId="144" xfId="0" applyNumberFormat="1" applyFont="1" applyFill="1" applyBorder="1" applyAlignment="1">
      <alignment horizontal="center" vertical="center" wrapText="1"/>
    </xf>
    <xf numFmtId="4" fontId="82" fillId="45" borderId="124" xfId="0" applyNumberFormat="1" applyFont="1" applyFill="1" applyBorder="1" applyAlignment="1">
      <alignment horizontal="center" vertical="center" wrapText="1"/>
    </xf>
    <xf numFmtId="4" fontId="82" fillId="45" borderId="150" xfId="0" applyNumberFormat="1" applyFont="1" applyFill="1" applyBorder="1" applyAlignment="1">
      <alignment horizontal="center" vertical="center" wrapText="1"/>
    </xf>
    <xf numFmtId="0" fontId="0" fillId="0" borderId="147" xfId="0" applyBorder="1" applyAlignment="1">
      <alignment wrapText="1"/>
    </xf>
    <xf numFmtId="0" fontId="89" fillId="0" borderId="0" xfId="0" applyFont="1" applyAlignment="1">
      <alignment horizontal="center" wrapText="1"/>
    </xf>
    <xf numFmtId="0" fontId="77" fillId="0" borderId="14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wrapText="1"/>
    </xf>
    <xf numFmtId="0" fontId="41" fillId="0" borderId="0" xfId="43" applyFont="1" applyFill="1" applyAlignment="1">
      <alignment horizontal="left" wrapText="1"/>
    </xf>
    <xf numFmtId="0" fontId="66" fillId="44" borderId="39" xfId="0" applyFont="1" applyFill="1" applyBorder="1" applyAlignment="1">
      <alignment horizontal="center" vertical="center"/>
    </xf>
    <xf numFmtId="0" fontId="66" fillId="44" borderId="33" xfId="0" applyFont="1" applyFill="1" applyBorder="1" applyAlignment="1">
      <alignment horizontal="center" vertical="center"/>
    </xf>
    <xf numFmtId="0" fontId="66" fillId="44" borderId="58" xfId="0" applyFont="1" applyFill="1" applyBorder="1" applyAlignment="1">
      <alignment horizontal="center" vertical="center"/>
    </xf>
    <xf numFmtId="0" fontId="66" fillId="44" borderId="34" xfId="0" applyFont="1" applyFill="1" applyBorder="1" applyAlignment="1">
      <alignment horizontal="center" vertical="center"/>
    </xf>
    <xf numFmtId="0" fontId="71" fillId="44" borderId="58" xfId="0" applyFont="1" applyFill="1" applyBorder="1" applyAlignment="1">
      <alignment horizontal="center" vertical="center" wrapText="1"/>
    </xf>
    <xf numFmtId="0" fontId="71" fillId="44" borderId="34" xfId="0" applyFont="1" applyFill="1" applyBorder="1" applyAlignment="1">
      <alignment horizontal="center" vertical="center" wrapText="1"/>
    </xf>
    <xf numFmtId="0" fontId="71" fillId="44" borderId="62" xfId="0" applyFont="1" applyFill="1" applyBorder="1" applyAlignment="1">
      <alignment horizontal="center" vertical="center" wrapText="1"/>
    </xf>
    <xf numFmtId="0" fontId="71" fillId="44" borderId="40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left"/>
    </xf>
    <xf numFmtId="0" fontId="73" fillId="0" borderId="0" xfId="43" applyFont="1" applyFill="1" applyAlignment="1">
      <alignment horizontal="left" wrapText="1"/>
    </xf>
    <xf numFmtId="0" fontId="73" fillId="0" borderId="0" xfId="0" applyFont="1" applyFill="1" applyAlignment="1">
      <alignment horizontal="left" wrapText="1"/>
    </xf>
    <xf numFmtId="0" fontId="78" fillId="0" borderId="0" xfId="0" applyFont="1" applyBorder="1" applyAlignment="1">
      <alignment horizontal="center" vertical="center" wrapText="1"/>
    </xf>
  </cellXfs>
  <cellStyles count="106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3 2" xfId="94"/>
    <cellStyle name="Normalny 4" xfId="93"/>
    <cellStyle name="Normalny_3808_2501zal_150" xfId="42"/>
    <cellStyle name="Normalny_dzielnice termin spr." xfId="43"/>
    <cellStyle name="Normalny_FUNDUSZ ZASADNICZY-ZAŁĄCZNIK DO BILANSU11" xfId="44"/>
    <cellStyle name="Normalny_wynik finansowy zał.do bilansu" xfId="45"/>
    <cellStyle name="Normalny_Zakłady budżetowe - jednostki" xfId="46"/>
    <cellStyle name="Normalny_zał.do bil. i spraw. zob.-nale." xfId="47"/>
    <cellStyle name="Note" xfId="48"/>
    <cellStyle name="Note 2" xfId="95"/>
    <cellStyle name="Output" xfId="49"/>
    <cellStyle name="SAPBEXaggData" xfId="50"/>
    <cellStyle name="SAPBEXaggDataEmph" xfId="51"/>
    <cellStyle name="SAPBEXaggItem" xfId="52"/>
    <cellStyle name="SAPBEXaggItemX" xfId="53"/>
    <cellStyle name="SAPBEXchaText" xfId="54"/>
    <cellStyle name="SAPBEXexcBad7" xfId="55"/>
    <cellStyle name="SAPBEXexcBad8" xfId="56"/>
    <cellStyle name="SAPBEXexcBad9" xfId="57"/>
    <cellStyle name="SAPBEXexcCritical4" xfId="58"/>
    <cellStyle name="SAPBEXexcCritical5" xfId="59"/>
    <cellStyle name="SAPBEXexcCritical6" xfId="60"/>
    <cellStyle name="SAPBEXexcGood1" xfId="61"/>
    <cellStyle name="SAPBEXexcGood2" xfId="62"/>
    <cellStyle name="SAPBEXexcGood3" xfId="63"/>
    <cellStyle name="SAPBEXfilterDrill" xfId="64"/>
    <cellStyle name="SAPBEXfilterItem" xfId="65"/>
    <cellStyle name="SAPBEXfilterText" xfId="66"/>
    <cellStyle name="SAPBEXformats" xfId="67"/>
    <cellStyle name="SAPBEXheaderItem" xfId="68"/>
    <cellStyle name="SAPBEXheaderText" xfId="69"/>
    <cellStyle name="SAPBEXHLevel0" xfId="70"/>
    <cellStyle name="SAPBEXHLevel0 2" xfId="96"/>
    <cellStyle name="SAPBEXHLevel0X" xfId="71"/>
    <cellStyle name="SAPBEXHLevel0X 2" xfId="97"/>
    <cellStyle name="SAPBEXHLevel1" xfId="72"/>
    <cellStyle name="SAPBEXHLevel1 2" xfId="98"/>
    <cellStyle name="SAPBEXHLevel1X" xfId="73"/>
    <cellStyle name="SAPBEXHLevel1X 2" xfId="99"/>
    <cellStyle name="SAPBEXHLevel2" xfId="74"/>
    <cellStyle name="SAPBEXHLevel2 2" xfId="100"/>
    <cellStyle name="SAPBEXHLevel2X" xfId="75"/>
    <cellStyle name="SAPBEXHLevel2X 2" xfId="101"/>
    <cellStyle name="SAPBEXHLevel3" xfId="76"/>
    <cellStyle name="SAPBEXHLevel3 2" xfId="102"/>
    <cellStyle name="SAPBEXHLevel3X" xfId="77"/>
    <cellStyle name="SAPBEXHLevel3X 2" xfId="103"/>
    <cellStyle name="SAPBEXinputData" xfId="78"/>
    <cellStyle name="SAPBEXinputData 2" xfId="104"/>
    <cellStyle name="SAPBEXresData" xfId="79"/>
    <cellStyle name="SAPBEXresDataEmph" xfId="80"/>
    <cellStyle name="SAPBEXresItem" xfId="81"/>
    <cellStyle name="SAPBEXresItemX" xfId="82"/>
    <cellStyle name="SAPBEXstdData" xfId="83"/>
    <cellStyle name="SAPBEXstdDataEmph" xfId="84"/>
    <cellStyle name="SAPBEXstdItem" xfId="85"/>
    <cellStyle name="SAPBEXstdItemX" xfId="86"/>
    <cellStyle name="SAPBEXtitle" xfId="87"/>
    <cellStyle name="SAPBEXundefined" xfId="88"/>
    <cellStyle name="Sheet Title" xfId="89"/>
    <cellStyle name="Total" xfId="90"/>
    <cellStyle name="Walutowy" xfId="91" builtinId="4"/>
    <cellStyle name="Walutowy 2" xfId="105"/>
    <cellStyle name="Warning Text" xfId="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zoomScaleNormal="100" workbookViewId="0">
      <selection activeCell="D34" sqref="D34"/>
    </sheetView>
  </sheetViews>
  <sheetFormatPr defaultRowHeight="15" x14ac:dyDescent="0.2"/>
  <cols>
    <col min="1" max="1" width="38.28515625" style="246" customWidth="1"/>
    <col min="2" max="2" width="48.28515625" style="246" customWidth="1"/>
    <col min="3" max="3" width="4.5703125" style="246" customWidth="1"/>
    <col min="4" max="16384" width="9.140625" style="246"/>
  </cols>
  <sheetData>
    <row r="1" spans="1:6" s="239" customFormat="1" x14ac:dyDescent="0.25">
      <c r="B1" s="240" t="s">
        <v>259</v>
      </c>
      <c r="C1" s="240"/>
    </row>
    <row r="2" spans="1:6" s="239" customFormat="1" ht="90" customHeight="1" x14ac:dyDescent="0.25">
      <c r="A2" s="233"/>
      <c r="B2" s="234" t="s">
        <v>619</v>
      </c>
      <c r="C2" s="234"/>
      <c r="D2" s="234"/>
      <c r="E2" s="234"/>
      <c r="F2" s="242"/>
    </row>
    <row r="3" spans="1:6" s="243" customFormat="1" ht="18.75" customHeight="1" x14ac:dyDescent="0.2">
      <c r="A3" s="235"/>
      <c r="B3" s="236"/>
      <c r="C3" s="236"/>
      <c r="D3" s="236"/>
      <c r="E3" s="244"/>
      <c r="F3" s="244"/>
    </row>
    <row r="4" spans="1:6" ht="111.75" customHeight="1" x14ac:dyDescent="0.2">
      <c r="A4" s="948" t="s">
        <v>608</v>
      </c>
      <c r="B4" s="948"/>
      <c r="C4" s="716"/>
      <c r="D4" s="237"/>
      <c r="E4" s="245"/>
      <c r="F4" s="245"/>
    </row>
    <row r="5" spans="1:6" ht="15.75" thickBot="1" x14ac:dyDescent="0.25"/>
    <row r="6" spans="1:6" ht="48" customHeight="1" thickBot="1" x14ac:dyDescent="0.25">
      <c r="A6" s="238" t="s">
        <v>241</v>
      </c>
      <c r="B6" s="759" t="s">
        <v>835</v>
      </c>
      <c r="C6" s="247"/>
    </row>
    <row r="7" spans="1:6" ht="15" customHeight="1" x14ac:dyDescent="0.2">
      <c r="A7" s="248" t="s">
        <v>260</v>
      </c>
      <c r="B7" s="717" t="s">
        <v>837</v>
      </c>
      <c r="C7" s="249"/>
    </row>
    <row r="8" spans="1:6" ht="7.5" customHeight="1" x14ac:dyDescent="0.2">
      <c r="A8" s="250"/>
      <c r="B8" s="718"/>
      <c r="C8" s="249"/>
    </row>
    <row r="9" spans="1:6" ht="18" customHeight="1" thickBot="1" x14ac:dyDescent="0.25">
      <c r="A9" s="251" t="s">
        <v>171</v>
      </c>
      <c r="B9" s="715"/>
      <c r="C9" s="249"/>
    </row>
    <row r="10" spans="1:6" ht="24" customHeight="1" x14ac:dyDescent="0.2">
      <c r="A10" s="252" t="s">
        <v>257</v>
      </c>
      <c r="B10" s="717"/>
      <c r="C10" s="253"/>
    </row>
    <row r="11" spans="1:6" x14ac:dyDescent="0.2">
      <c r="A11" s="254" t="s">
        <v>255</v>
      </c>
      <c r="B11" s="718"/>
      <c r="C11" s="253"/>
    </row>
    <row r="12" spans="1:6" ht="6" customHeight="1" x14ac:dyDescent="0.2">
      <c r="A12" s="254"/>
      <c r="B12" s="718"/>
      <c r="C12" s="253"/>
    </row>
    <row r="13" spans="1:6" ht="18" customHeight="1" x14ac:dyDescent="0.2">
      <c r="A13" s="255" t="s">
        <v>262</v>
      </c>
      <c r="B13" s="714" t="s">
        <v>382</v>
      </c>
      <c r="C13" s="249"/>
    </row>
    <row r="14" spans="1:6" ht="18" customHeight="1" x14ac:dyDescent="0.2">
      <c r="A14" s="255" t="s">
        <v>836</v>
      </c>
      <c r="B14" s="714" t="s">
        <v>838</v>
      </c>
      <c r="C14" s="249"/>
    </row>
    <row r="15" spans="1:6" ht="18" customHeight="1" x14ac:dyDescent="0.2">
      <c r="A15" s="255" t="s">
        <v>32</v>
      </c>
      <c r="B15" s="714" t="s">
        <v>880</v>
      </c>
      <c r="C15" s="249"/>
    </row>
    <row r="16" spans="1:6" ht="18" customHeight="1" x14ac:dyDescent="0.2">
      <c r="A16" s="255" t="s">
        <v>33</v>
      </c>
      <c r="B16" s="714" t="s">
        <v>838</v>
      </c>
      <c r="C16" s="249"/>
    </row>
    <row r="17" spans="1:3" ht="18" customHeight="1" x14ac:dyDescent="0.2">
      <c r="A17" s="256" t="s">
        <v>354</v>
      </c>
      <c r="B17" s="713" t="s">
        <v>332</v>
      </c>
      <c r="C17" s="249"/>
    </row>
    <row r="18" spans="1:3" ht="18" customHeight="1" x14ac:dyDescent="0.2">
      <c r="A18" s="255" t="s">
        <v>362</v>
      </c>
      <c r="B18" s="714" t="s">
        <v>358</v>
      </c>
      <c r="C18" s="249"/>
    </row>
    <row r="19" spans="1:3" ht="18" customHeight="1" thickBot="1" x14ac:dyDescent="0.25">
      <c r="A19" s="251" t="s">
        <v>363</v>
      </c>
      <c r="B19" s="715" t="s">
        <v>358</v>
      </c>
      <c r="C19" s="249"/>
    </row>
    <row r="20" spans="1:3" ht="30" x14ac:dyDescent="0.2">
      <c r="A20" s="257" t="s">
        <v>172</v>
      </c>
      <c r="B20" s="717"/>
      <c r="C20" s="253"/>
    </row>
    <row r="21" spans="1:3" ht="18" customHeight="1" x14ac:dyDescent="0.2">
      <c r="A21" s="255" t="s">
        <v>261</v>
      </c>
      <c r="B21" s="714" t="s">
        <v>839</v>
      </c>
      <c r="C21" s="253"/>
    </row>
    <row r="22" spans="1:3" ht="18" customHeight="1" x14ac:dyDescent="0.2">
      <c r="A22" s="255" t="s">
        <v>173</v>
      </c>
      <c r="B22" s="714" t="s">
        <v>839</v>
      </c>
      <c r="C22" s="249"/>
    </row>
    <row r="23" spans="1:3" ht="18" customHeight="1" x14ac:dyDescent="0.2">
      <c r="A23" s="255" t="s">
        <v>877</v>
      </c>
      <c r="B23" s="760" t="s">
        <v>881</v>
      </c>
      <c r="C23" s="258"/>
    </row>
    <row r="24" spans="1:3" ht="18" customHeight="1" x14ac:dyDescent="0.2">
      <c r="A24" s="255" t="s">
        <v>174</v>
      </c>
      <c r="B24" s="714" t="s">
        <v>839</v>
      </c>
      <c r="C24" s="258"/>
    </row>
    <row r="25" spans="1:3" ht="18" customHeight="1" x14ac:dyDescent="0.2">
      <c r="A25" s="255" t="s">
        <v>354</v>
      </c>
      <c r="B25" s="714" t="s">
        <v>175</v>
      </c>
      <c r="C25" s="249"/>
    </row>
    <row r="26" spans="1:3" ht="18" customHeight="1" x14ac:dyDescent="0.2">
      <c r="A26" s="255" t="s">
        <v>362</v>
      </c>
      <c r="B26" s="714" t="s">
        <v>176</v>
      </c>
      <c r="C26" s="249"/>
    </row>
    <row r="27" spans="1:3" ht="18" customHeight="1" x14ac:dyDescent="0.2">
      <c r="A27" s="255" t="s">
        <v>363</v>
      </c>
      <c r="B27" s="714" t="s">
        <v>176</v>
      </c>
      <c r="C27" s="249"/>
    </row>
    <row r="28" spans="1:3" ht="18" customHeight="1" thickBot="1" x14ac:dyDescent="0.25">
      <c r="A28" s="251" t="s">
        <v>361</v>
      </c>
      <c r="B28" s="715" t="s">
        <v>177</v>
      </c>
      <c r="C28" s="249"/>
    </row>
    <row r="29" spans="1:3" ht="7.5" customHeight="1" x14ac:dyDescent="0.2">
      <c r="C29" s="249"/>
    </row>
    <row r="30" spans="1:3" ht="27.75" customHeight="1" x14ac:dyDescent="0.2">
      <c r="A30" s="951" t="s">
        <v>840</v>
      </c>
      <c r="B30" s="951"/>
      <c r="C30" s="951"/>
    </row>
    <row r="31" spans="1:3" x14ac:dyDescent="0.2">
      <c r="A31" s="949" t="s">
        <v>841</v>
      </c>
      <c r="B31" s="950"/>
    </row>
    <row r="32" spans="1:3" ht="43.9" customHeight="1" x14ac:dyDescent="0.2">
      <c r="A32" s="951" t="s">
        <v>842</v>
      </c>
      <c r="B32" s="951"/>
      <c r="C32" s="951"/>
    </row>
    <row r="33" spans="1:2" ht="17.25" x14ac:dyDescent="0.2">
      <c r="A33" s="260" t="s">
        <v>843</v>
      </c>
    </row>
    <row r="34" spans="1:2" ht="17.25" x14ac:dyDescent="0.2">
      <c r="A34" s="952" t="s">
        <v>882</v>
      </c>
      <c r="B34" s="952"/>
    </row>
  </sheetData>
  <customSheetViews>
    <customSheetView guid="{17151551-8460-47BF-8C20-7FE2DB216614}" showRuler="0">
      <selection activeCell="K22" sqref="K22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7">
      <selection activeCell="B34" sqref="B34:D34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5">
    <mergeCell ref="A4:B4"/>
    <mergeCell ref="A31:B31"/>
    <mergeCell ref="A30:C30"/>
    <mergeCell ref="A34:B34"/>
    <mergeCell ref="A32:C32"/>
  </mergeCells>
  <phoneticPr fontId="3" type="noConversion"/>
  <pageMargins left="0.51181102362204722" right="0.27559055118110237" top="0.31496062992125984" bottom="0.27559055118110237" header="0.19685039370078741" footer="0.19685039370078741"/>
  <pageSetup paperSize="9"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opLeftCell="A235" zoomScaleNormal="100" workbookViewId="0">
      <selection activeCell="A251" sqref="A251"/>
    </sheetView>
  </sheetViews>
  <sheetFormatPr defaultRowHeight="15" x14ac:dyDescent="0.2"/>
  <cols>
    <col min="1" max="3" width="9.140625" style="227"/>
    <col min="4" max="4" width="9.42578125" style="227" customWidth="1"/>
    <col min="5" max="5" width="9.140625" style="227"/>
    <col min="6" max="6" width="8.28515625" style="230" customWidth="1"/>
    <col min="7" max="7" width="11.140625" style="227" customWidth="1"/>
    <col min="8" max="8" width="15.28515625" style="227" bestFit="1" customWidth="1"/>
    <col min="9" max="9" width="6" style="227" customWidth="1"/>
    <col min="10" max="10" width="10.140625" style="227" customWidth="1"/>
    <col min="11" max="16384" width="9.140625" style="227"/>
  </cols>
  <sheetData>
    <row r="1" spans="1:14" s="229" customFormat="1" x14ac:dyDescent="0.25">
      <c r="F1" s="304"/>
      <c r="G1" s="970" t="s">
        <v>601</v>
      </c>
      <c r="H1" s="970"/>
      <c r="I1" s="970"/>
      <c r="J1" s="970"/>
    </row>
    <row r="2" spans="1:14" s="229" customFormat="1" ht="79.5" customHeight="1" x14ac:dyDescent="0.25">
      <c r="F2" s="304"/>
      <c r="G2" s="957" t="s">
        <v>619</v>
      </c>
      <c r="H2" s="958"/>
      <c r="I2" s="958"/>
      <c r="J2" s="958"/>
      <c r="M2" s="957"/>
      <c r="N2" s="958"/>
    </row>
    <row r="3" spans="1:14" s="279" customFormat="1" ht="12" customHeight="1" x14ac:dyDescent="0.2">
      <c r="A3" s="974" t="s">
        <v>381</v>
      </c>
      <c r="B3" s="974"/>
      <c r="C3" s="274"/>
      <c r="D3" s="274"/>
      <c r="E3" s="274"/>
    </row>
    <row r="4" spans="1:14" s="280" customFormat="1" ht="12.75" customHeight="1" x14ac:dyDescent="0.2">
      <c r="A4" s="975" t="s">
        <v>369</v>
      </c>
      <c r="B4" s="975"/>
      <c r="C4" s="275"/>
      <c r="D4" s="275"/>
      <c r="E4" s="275"/>
    </row>
    <row r="5" spans="1:14" s="280" customFormat="1" ht="14.25" customHeight="1" x14ac:dyDescent="0.2">
      <c r="A5" s="976" t="s">
        <v>370</v>
      </c>
      <c r="B5" s="976"/>
      <c r="C5" s="275"/>
      <c r="D5" s="275"/>
      <c r="E5" s="275"/>
    </row>
    <row r="6" spans="1:14" s="305" customFormat="1" ht="11.25" customHeight="1" x14ac:dyDescent="0.2">
      <c r="F6" s="306"/>
    </row>
    <row r="7" spans="1:14" ht="94.5" customHeight="1" x14ac:dyDescent="0.2">
      <c r="A7" s="972" t="s">
        <v>853</v>
      </c>
      <c r="B7" s="973"/>
      <c r="C7" s="973"/>
      <c r="D7" s="973"/>
      <c r="E7" s="973"/>
      <c r="F7" s="973"/>
      <c r="G7" s="973"/>
      <c r="H7" s="973"/>
      <c r="I7" s="973"/>
      <c r="J7" s="973"/>
    </row>
    <row r="8" spans="1:14" ht="12.75" customHeight="1" x14ac:dyDescent="0.2"/>
    <row r="9" spans="1:14" ht="16.5" customHeight="1" x14ac:dyDescent="0.2">
      <c r="E9" s="307" t="s">
        <v>286</v>
      </c>
    </row>
    <row r="10" spans="1:14" ht="23.25" customHeight="1" x14ac:dyDescent="0.2">
      <c r="A10" s="307" t="s">
        <v>355</v>
      </c>
    </row>
    <row r="11" spans="1:14" ht="7.5" customHeight="1" x14ac:dyDescent="0.2">
      <c r="G11" s="303"/>
      <c r="H11" s="303"/>
      <c r="I11" s="303"/>
      <c r="J11" s="303"/>
    </row>
    <row r="12" spans="1:14" ht="15.75" thickBot="1" x14ac:dyDescent="0.25">
      <c r="A12" s="300" t="s">
        <v>302</v>
      </c>
      <c r="B12" s="308"/>
      <c r="C12" s="308"/>
      <c r="D12" s="308"/>
      <c r="E12" s="308"/>
      <c r="F12" s="309"/>
      <c r="G12" s="300" t="s">
        <v>286</v>
      </c>
      <c r="H12" s="300" t="s">
        <v>356</v>
      </c>
      <c r="I12" s="300" t="s">
        <v>322</v>
      </c>
      <c r="J12" s="300" t="s">
        <v>198</v>
      </c>
    </row>
    <row r="13" spans="1:14" ht="15.75" thickTop="1" x14ac:dyDescent="0.2">
      <c r="F13" s="230" t="s">
        <v>290</v>
      </c>
    </row>
    <row r="14" spans="1:14" x14ac:dyDescent="0.2">
      <c r="F14" s="230" t="s">
        <v>304</v>
      </c>
      <c r="G14" s="310"/>
      <c r="H14" s="310"/>
      <c r="I14" s="310"/>
    </row>
    <row r="15" spans="1:14" x14ac:dyDescent="0.2">
      <c r="F15" s="311" t="s">
        <v>38</v>
      </c>
      <c r="G15" s="310"/>
      <c r="H15" s="310"/>
      <c r="I15" s="310"/>
      <c r="J15" s="312"/>
    </row>
    <row r="16" spans="1:14" x14ac:dyDescent="0.2">
      <c r="F16" s="230" t="s">
        <v>224</v>
      </c>
      <c r="G16" s="310"/>
      <c r="H16" s="310"/>
      <c r="I16" s="310"/>
    </row>
    <row r="17" spans="1:10" x14ac:dyDescent="0.2">
      <c r="F17" s="311" t="s">
        <v>38</v>
      </c>
      <c r="G17" s="310"/>
      <c r="H17" s="310"/>
      <c r="I17" s="310"/>
      <c r="J17" s="312"/>
    </row>
    <row r="18" spans="1:10" x14ac:dyDescent="0.2">
      <c r="F18" s="230" t="s">
        <v>225</v>
      </c>
    </row>
    <row r="19" spans="1:10" ht="15.75" thickBot="1" x14ac:dyDescent="0.25">
      <c r="G19" s="313" t="s">
        <v>288</v>
      </c>
      <c r="H19" s="313"/>
      <c r="I19" s="313"/>
      <c r="J19" s="312"/>
    </row>
    <row r="20" spans="1:10" ht="6.75" customHeight="1" x14ac:dyDescent="0.2"/>
    <row r="22" spans="1:10" ht="15.75" thickBot="1" x14ac:dyDescent="0.25">
      <c r="A22" s="300" t="s">
        <v>305</v>
      </c>
      <c r="B22" s="308"/>
      <c r="C22" s="308"/>
      <c r="D22" s="308"/>
      <c r="E22" s="308"/>
      <c r="F22" s="309"/>
      <c r="G22" s="300" t="s">
        <v>286</v>
      </c>
      <c r="H22" s="300" t="s">
        <v>356</v>
      </c>
      <c r="I22" s="300" t="s">
        <v>322</v>
      </c>
      <c r="J22" s="300" t="s">
        <v>199</v>
      </c>
    </row>
    <row r="23" spans="1:10" ht="15.75" thickTop="1" x14ac:dyDescent="0.2">
      <c r="F23" s="230" t="s">
        <v>290</v>
      </c>
    </row>
    <row r="24" spans="1:10" x14ac:dyDescent="0.2">
      <c r="F24" s="230" t="s">
        <v>309</v>
      </c>
      <c r="G24" s="310"/>
      <c r="H24" s="310"/>
      <c r="I24" s="310"/>
      <c r="J24" s="312"/>
    </row>
    <row r="25" spans="1:10" x14ac:dyDescent="0.2">
      <c r="F25" s="230" t="s">
        <v>225</v>
      </c>
    </row>
    <row r="26" spans="1:10" ht="15.75" thickBot="1" x14ac:dyDescent="0.25">
      <c r="G26" s="313" t="s">
        <v>288</v>
      </c>
      <c r="H26" s="313"/>
      <c r="I26" s="313"/>
      <c r="J26" s="312"/>
    </row>
    <row r="27" spans="1:10" ht="5.25" customHeight="1" x14ac:dyDescent="0.2"/>
    <row r="29" spans="1:10" ht="30.75" customHeight="1" thickBot="1" x14ac:dyDescent="0.25">
      <c r="A29" s="971" t="s">
        <v>193</v>
      </c>
      <c r="B29" s="971"/>
      <c r="C29" s="971"/>
      <c r="D29" s="971"/>
      <c r="E29" s="971"/>
      <c r="F29" s="309"/>
      <c r="G29" s="300" t="s">
        <v>286</v>
      </c>
      <c r="H29" s="300" t="s">
        <v>356</v>
      </c>
      <c r="I29" s="300" t="s">
        <v>322</v>
      </c>
      <c r="J29" s="300" t="s">
        <v>200</v>
      </c>
    </row>
    <row r="30" spans="1:10" ht="15.75" thickTop="1" x14ac:dyDescent="0.2">
      <c r="F30" s="230" t="s">
        <v>290</v>
      </c>
    </row>
    <row r="31" spans="1:10" x14ac:dyDescent="0.2">
      <c r="F31" s="230" t="s">
        <v>310</v>
      </c>
      <c r="G31" s="310"/>
      <c r="H31" s="310"/>
      <c r="I31" s="310"/>
      <c r="J31" s="312"/>
    </row>
    <row r="33" spans="1:10" ht="15.75" thickBot="1" x14ac:dyDescent="0.25">
      <c r="G33" s="313" t="s">
        <v>288</v>
      </c>
      <c r="H33" s="313"/>
      <c r="I33" s="313"/>
      <c r="J33" s="312"/>
    </row>
    <row r="34" spans="1:10" ht="6.75" customHeight="1" x14ac:dyDescent="0.2"/>
    <row r="36" spans="1:10" ht="15.75" thickBot="1" x14ac:dyDescent="0.25">
      <c r="A36" s="300" t="s">
        <v>311</v>
      </c>
      <c r="B36" s="308"/>
      <c r="C36" s="308"/>
      <c r="D36" s="308"/>
      <c r="E36" s="308"/>
      <c r="F36" s="309"/>
      <c r="G36" s="300" t="s">
        <v>286</v>
      </c>
      <c r="H36" s="300" t="s">
        <v>356</v>
      </c>
      <c r="I36" s="300" t="s">
        <v>322</v>
      </c>
      <c r="J36" s="300" t="s">
        <v>201</v>
      </c>
    </row>
    <row r="37" spans="1:10" ht="15.75" thickTop="1" x14ac:dyDescent="0.2">
      <c r="F37" s="230" t="s">
        <v>290</v>
      </c>
    </row>
    <row r="38" spans="1:10" x14ac:dyDescent="0.2">
      <c r="F38" s="230" t="s">
        <v>312</v>
      </c>
      <c r="G38" s="310"/>
      <c r="H38" s="310"/>
      <c r="I38" s="310"/>
      <c r="J38" s="312"/>
    </row>
    <row r="39" spans="1:10" x14ac:dyDescent="0.2">
      <c r="F39" s="311" t="s">
        <v>38</v>
      </c>
      <c r="G39" s="310"/>
      <c r="H39" s="310"/>
      <c r="I39" s="310"/>
      <c r="J39" s="312"/>
    </row>
    <row r="40" spans="1:10" x14ac:dyDescent="0.2">
      <c r="F40" s="230" t="s">
        <v>42</v>
      </c>
      <c r="G40" s="310"/>
      <c r="H40" s="310"/>
      <c r="I40" s="310"/>
      <c r="J40" s="312"/>
    </row>
    <row r="41" spans="1:10" x14ac:dyDescent="0.2">
      <c r="F41" s="311" t="s">
        <v>38</v>
      </c>
      <c r="G41" s="310"/>
      <c r="H41" s="310"/>
      <c r="I41" s="310"/>
      <c r="J41" s="312"/>
    </row>
    <row r="42" spans="1:10" x14ac:dyDescent="0.2">
      <c r="F42" s="230" t="s">
        <v>317</v>
      </c>
      <c r="G42" s="310"/>
      <c r="H42" s="310"/>
      <c r="I42" s="310"/>
      <c r="J42" s="312"/>
    </row>
    <row r="43" spans="1:10" x14ac:dyDescent="0.2">
      <c r="F43" s="311" t="s">
        <v>38</v>
      </c>
      <c r="G43" s="310"/>
      <c r="H43" s="310"/>
      <c r="I43" s="310"/>
      <c r="J43" s="312"/>
    </row>
    <row r="44" spans="1:10" x14ac:dyDescent="0.2">
      <c r="F44" s="230" t="s">
        <v>296</v>
      </c>
      <c r="G44" s="310"/>
      <c r="H44" s="310"/>
      <c r="I44" s="310"/>
      <c r="J44" s="312"/>
    </row>
    <row r="45" spans="1:10" x14ac:dyDescent="0.2">
      <c r="F45" s="311" t="s">
        <v>38</v>
      </c>
      <c r="G45" s="310"/>
      <c r="H45" s="310"/>
      <c r="I45" s="310"/>
      <c r="J45" s="312"/>
    </row>
    <row r="46" spans="1:10" x14ac:dyDescent="0.2">
      <c r="F46" s="230" t="s">
        <v>43</v>
      </c>
      <c r="G46" s="310"/>
      <c r="H46" s="310"/>
      <c r="I46" s="310"/>
      <c r="J46" s="312"/>
    </row>
    <row r="47" spans="1:10" x14ac:dyDescent="0.2">
      <c r="F47" s="311" t="s">
        <v>38</v>
      </c>
      <c r="G47" s="310"/>
      <c r="H47" s="310"/>
      <c r="I47" s="310"/>
      <c r="J47" s="312"/>
    </row>
    <row r="48" spans="1:10" x14ac:dyDescent="0.2">
      <c r="F48" s="230" t="s">
        <v>298</v>
      </c>
      <c r="G48" s="310"/>
      <c r="H48" s="310"/>
      <c r="I48" s="310"/>
      <c r="J48" s="312"/>
    </row>
    <row r="49" spans="6:10" x14ac:dyDescent="0.2">
      <c r="F49" s="311" t="s">
        <v>38</v>
      </c>
      <c r="G49" s="310"/>
      <c r="H49" s="310"/>
      <c r="I49" s="310"/>
      <c r="J49" s="312"/>
    </row>
    <row r="50" spans="6:10" x14ac:dyDescent="0.2">
      <c r="F50" s="230" t="s">
        <v>313</v>
      </c>
      <c r="G50" s="310"/>
      <c r="H50" s="310"/>
      <c r="I50" s="310"/>
      <c r="J50" s="312"/>
    </row>
    <row r="51" spans="6:10" x14ac:dyDescent="0.2">
      <c r="F51" s="311" t="s">
        <v>38</v>
      </c>
      <c r="G51" s="310"/>
      <c r="H51" s="310"/>
      <c r="I51" s="310"/>
      <c r="J51" s="312"/>
    </row>
    <row r="52" spans="6:10" x14ac:dyDescent="0.2">
      <c r="F52" s="230" t="s">
        <v>299</v>
      </c>
      <c r="G52" s="310"/>
      <c r="H52" s="310"/>
      <c r="I52" s="310"/>
      <c r="J52" s="312"/>
    </row>
    <row r="53" spans="6:10" x14ac:dyDescent="0.2">
      <c r="F53" s="230" t="s">
        <v>72</v>
      </c>
      <c r="G53" s="310"/>
      <c r="H53" s="310"/>
      <c r="I53" s="310"/>
      <c r="J53" s="312"/>
    </row>
    <row r="54" spans="6:10" x14ac:dyDescent="0.2">
      <c r="F54" s="311" t="s">
        <v>38</v>
      </c>
      <c r="G54" s="310"/>
      <c r="H54" s="310"/>
      <c r="I54" s="310"/>
      <c r="J54" s="312"/>
    </row>
    <row r="55" spans="6:10" x14ac:dyDescent="0.2">
      <c r="F55" s="230" t="s">
        <v>44</v>
      </c>
      <c r="G55" s="310"/>
      <c r="H55" s="310"/>
      <c r="I55" s="310"/>
      <c r="J55" s="312"/>
    </row>
    <row r="56" spans="6:10" x14ac:dyDescent="0.2">
      <c r="F56" s="311" t="s">
        <v>38</v>
      </c>
      <c r="G56" s="310"/>
      <c r="H56" s="310"/>
      <c r="I56" s="310"/>
      <c r="J56" s="312"/>
    </row>
    <row r="57" spans="6:10" x14ac:dyDescent="0.2">
      <c r="F57" s="230" t="s">
        <v>45</v>
      </c>
      <c r="G57" s="310"/>
      <c r="H57" s="310"/>
      <c r="I57" s="310"/>
      <c r="J57" s="312"/>
    </row>
    <row r="58" spans="6:10" x14ac:dyDescent="0.2">
      <c r="F58" s="311" t="s">
        <v>38</v>
      </c>
      <c r="G58" s="310"/>
      <c r="H58" s="310"/>
      <c r="I58" s="310"/>
      <c r="J58" s="312"/>
    </row>
    <row r="59" spans="6:10" x14ac:dyDescent="0.2">
      <c r="F59" s="230" t="s">
        <v>46</v>
      </c>
      <c r="G59" s="310"/>
      <c r="H59" s="310"/>
      <c r="I59" s="310"/>
      <c r="J59" s="312"/>
    </row>
    <row r="60" spans="6:10" x14ac:dyDescent="0.2">
      <c r="F60" s="311" t="s">
        <v>38</v>
      </c>
      <c r="G60" s="310"/>
      <c r="H60" s="310"/>
      <c r="I60" s="310"/>
      <c r="J60" s="312"/>
    </row>
    <row r="61" spans="6:10" x14ac:dyDescent="0.2">
      <c r="F61" s="230" t="s">
        <v>47</v>
      </c>
      <c r="G61" s="310"/>
      <c r="H61" s="310"/>
      <c r="I61" s="310"/>
      <c r="J61" s="312"/>
    </row>
    <row r="62" spans="6:10" x14ac:dyDescent="0.2">
      <c r="F62" s="311" t="s">
        <v>38</v>
      </c>
      <c r="G62" s="310"/>
      <c r="H62" s="310"/>
      <c r="I62" s="310"/>
      <c r="J62" s="312"/>
    </row>
    <row r="63" spans="6:10" x14ac:dyDescent="0.2">
      <c r="F63" s="230" t="s">
        <v>48</v>
      </c>
      <c r="G63" s="310"/>
      <c r="H63" s="310"/>
      <c r="I63" s="310"/>
      <c r="J63" s="312"/>
    </row>
    <row r="64" spans="6:10" x14ac:dyDescent="0.2">
      <c r="F64" s="311" t="s">
        <v>38</v>
      </c>
      <c r="G64" s="314"/>
      <c r="H64" s="314"/>
      <c r="I64" s="314"/>
      <c r="J64" s="312"/>
    </row>
    <row r="65" spans="1:10" x14ac:dyDescent="0.2">
      <c r="F65" s="311" t="s">
        <v>225</v>
      </c>
      <c r="G65" s="303"/>
      <c r="H65" s="303"/>
      <c r="I65" s="303"/>
      <c r="J65" s="312"/>
    </row>
    <row r="66" spans="1:10" x14ac:dyDescent="0.2">
      <c r="F66" s="311" t="s">
        <v>225</v>
      </c>
      <c r="G66" s="303"/>
      <c r="H66" s="303"/>
      <c r="I66" s="303"/>
      <c r="J66" s="312"/>
    </row>
    <row r="67" spans="1:10" ht="15.75" thickBot="1" x14ac:dyDescent="0.25">
      <c r="G67" s="313" t="s">
        <v>288</v>
      </c>
      <c r="H67" s="313"/>
      <c r="I67" s="313"/>
      <c r="J67" s="312"/>
    </row>
    <row r="68" spans="1:10" ht="6.75" customHeight="1" x14ac:dyDescent="0.2"/>
    <row r="70" spans="1:10" ht="30.75" customHeight="1" thickBot="1" x14ac:dyDescent="0.25">
      <c r="A70" s="971" t="s">
        <v>307</v>
      </c>
      <c r="B70" s="971"/>
      <c r="C70" s="971"/>
      <c r="D70" s="971"/>
      <c r="E70" s="971"/>
      <c r="F70" s="309"/>
      <c r="G70" s="300" t="s">
        <v>286</v>
      </c>
      <c r="H70" s="300" t="s">
        <v>356</v>
      </c>
      <c r="I70" s="300" t="s">
        <v>322</v>
      </c>
      <c r="J70" s="300" t="s">
        <v>202</v>
      </c>
    </row>
    <row r="71" spans="1:10" ht="15.75" thickTop="1" x14ac:dyDescent="0.2">
      <c r="F71" s="230" t="s">
        <v>290</v>
      </c>
    </row>
    <row r="72" spans="1:10" x14ac:dyDescent="0.2">
      <c r="F72" s="230" t="s">
        <v>318</v>
      </c>
      <c r="G72" s="310"/>
      <c r="H72" s="310"/>
      <c r="I72" s="310"/>
      <c r="J72" s="312"/>
    </row>
    <row r="73" spans="1:10" x14ac:dyDescent="0.2">
      <c r="F73" s="230" t="s">
        <v>319</v>
      </c>
      <c r="G73" s="310"/>
      <c r="H73" s="310"/>
      <c r="I73" s="310"/>
      <c r="J73" s="312"/>
    </row>
    <row r="74" spans="1:10" x14ac:dyDescent="0.2">
      <c r="F74" s="230" t="s">
        <v>320</v>
      </c>
      <c r="G74" s="310"/>
      <c r="H74" s="310"/>
      <c r="I74" s="310"/>
      <c r="J74" s="312"/>
    </row>
    <row r="75" spans="1:10" ht="7.5" customHeight="1" x14ac:dyDescent="0.2">
      <c r="F75" s="230" t="s">
        <v>321</v>
      </c>
      <c r="G75" s="310"/>
      <c r="H75" s="310"/>
      <c r="I75" s="310"/>
      <c r="J75" s="312"/>
    </row>
    <row r="76" spans="1:10" ht="15.75" thickBot="1" x14ac:dyDescent="0.25">
      <c r="G76" s="313" t="s">
        <v>288</v>
      </c>
      <c r="H76" s="313"/>
      <c r="I76" s="313"/>
      <c r="J76" s="312"/>
    </row>
    <row r="77" spans="1:10" ht="7.5" customHeight="1" x14ac:dyDescent="0.2"/>
    <row r="79" spans="1:10" ht="15.75" thickBot="1" x14ac:dyDescent="0.25">
      <c r="A79" s="300" t="s">
        <v>292</v>
      </c>
      <c r="B79" s="308"/>
      <c r="C79" s="308"/>
      <c r="D79" s="308"/>
      <c r="E79" s="308"/>
      <c r="F79" s="309"/>
      <c r="G79" s="300" t="s">
        <v>286</v>
      </c>
      <c r="H79" s="300" t="s">
        <v>356</v>
      </c>
      <c r="I79" s="300" t="s">
        <v>322</v>
      </c>
      <c r="J79" s="300" t="s">
        <v>203</v>
      </c>
    </row>
    <row r="80" spans="1:10" ht="15.75" thickTop="1" x14ac:dyDescent="0.2">
      <c r="F80" s="230" t="s">
        <v>290</v>
      </c>
    </row>
    <row r="81" spans="1:10" x14ac:dyDescent="0.2">
      <c r="F81" s="230" t="s">
        <v>314</v>
      </c>
      <c r="G81" s="310"/>
      <c r="H81" s="310"/>
      <c r="I81" s="310"/>
      <c r="J81" s="312"/>
    </row>
    <row r="83" spans="1:10" ht="15.75" thickBot="1" x14ac:dyDescent="0.25">
      <c r="G83" s="313" t="s">
        <v>288</v>
      </c>
      <c r="H83" s="313"/>
      <c r="I83" s="313"/>
      <c r="J83" s="312"/>
    </row>
    <row r="84" spans="1:10" ht="7.5" customHeight="1" x14ac:dyDescent="0.2"/>
    <row r="86" spans="1:10" ht="15.75" thickBot="1" x14ac:dyDescent="0.25">
      <c r="A86" s="302" t="s">
        <v>287</v>
      </c>
      <c r="B86" s="301"/>
      <c r="C86" s="301"/>
      <c r="D86" s="301"/>
      <c r="E86" s="308"/>
      <c r="F86" s="309"/>
      <c r="G86" s="300" t="s">
        <v>286</v>
      </c>
      <c r="H86" s="300" t="s">
        <v>356</v>
      </c>
      <c r="I86" s="300" t="s">
        <v>322</v>
      </c>
      <c r="J86" s="300" t="s">
        <v>204</v>
      </c>
    </row>
    <row r="87" spans="1:10" ht="15.75" thickTop="1" x14ac:dyDescent="0.2">
      <c r="A87" s="315"/>
      <c r="B87" s="315"/>
      <c r="C87" s="315"/>
      <c r="D87" s="315"/>
      <c r="F87" s="316" t="s">
        <v>290</v>
      </c>
      <c r="G87" s="303"/>
      <c r="H87" s="303"/>
      <c r="I87" s="303"/>
      <c r="J87" s="303"/>
    </row>
    <row r="88" spans="1:10" x14ac:dyDescent="0.2">
      <c r="A88" s="315"/>
      <c r="B88" s="315"/>
      <c r="C88" s="315"/>
      <c r="D88" s="315"/>
      <c r="F88" s="316" t="s">
        <v>77</v>
      </c>
      <c r="G88" s="310"/>
      <c r="H88" s="310"/>
      <c r="I88" s="310"/>
      <c r="J88" s="312"/>
    </row>
    <row r="89" spans="1:10" x14ac:dyDescent="0.2">
      <c r="F89" s="316" t="s">
        <v>78</v>
      </c>
      <c r="G89" s="314"/>
      <c r="H89" s="314"/>
      <c r="I89" s="314"/>
      <c r="J89" s="317"/>
    </row>
    <row r="90" spans="1:10" x14ac:dyDescent="0.2">
      <c r="F90" s="316" t="s">
        <v>79</v>
      </c>
      <c r="G90" s="314"/>
      <c r="H90" s="314"/>
      <c r="I90" s="314"/>
      <c r="J90" s="317"/>
    </row>
    <row r="91" spans="1:10" x14ac:dyDescent="0.2">
      <c r="F91" s="316" t="s">
        <v>80</v>
      </c>
      <c r="G91" s="314"/>
      <c r="H91" s="314"/>
      <c r="I91" s="314"/>
      <c r="J91" s="317"/>
    </row>
    <row r="92" spans="1:10" x14ac:dyDescent="0.2">
      <c r="F92" s="316" t="s">
        <v>81</v>
      </c>
      <c r="G92" s="314"/>
      <c r="H92" s="314"/>
      <c r="I92" s="314"/>
      <c r="J92" s="317"/>
    </row>
    <row r="93" spans="1:10" x14ac:dyDescent="0.2">
      <c r="F93" s="316" t="s">
        <v>82</v>
      </c>
      <c r="G93" s="314"/>
      <c r="H93" s="314"/>
      <c r="I93" s="314"/>
      <c r="J93" s="317"/>
    </row>
    <row r="94" spans="1:10" x14ac:dyDescent="0.2">
      <c r="F94" s="316" t="s">
        <v>83</v>
      </c>
      <c r="G94" s="314"/>
      <c r="H94" s="314"/>
      <c r="I94" s="314"/>
      <c r="J94" s="317"/>
    </row>
    <row r="95" spans="1:10" x14ac:dyDescent="0.2">
      <c r="F95" s="316" t="s">
        <v>84</v>
      </c>
      <c r="G95" s="314"/>
      <c r="H95" s="314"/>
      <c r="I95" s="314"/>
      <c r="J95" s="317"/>
    </row>
    <row r="96" spans="1:10" x14ac:dyDescent="0.2">
      <c r="F96" s="316" t="s">
        <v>85</v>
      </c>
      <c r="G96" s="314"/>
      <c r="H96" s="314"/>
      <c r="I96" s="314"/>
      <c r="J96" s="303"/>
    </row>
    <row r="97" spans="1:10" x14ac:dyDescent="0.2">
      <c r="F97" s="316" t="s">
        <v>86</v>
      </c>
      <c r="G97" s="314"/>
      <c r="H97" s="314"/>
      <c r="I97" s="314"/>
      <c r="J97" s="303"/>
    </row>
    <row r="99" spans="1:10" ht="15.75" thickBot="1" x14ac:dyDescent="0.25">
      <c r="G99" s="313" t="s">
        <v>288</v>
      </c>
      <c r="H99" s="313"/>
      <c r="I99" s="313"/>
      <c r="J99" s="312"/>
    </row>
    <row r="100" spans="1:10" ht="8.25" customHeight="1" x14ac:dyDescent="0.2"/>
    <row r="102" spans="1:10" ht="30" customHeight="1" thickBot="1" x14ac:dyDescent="0.25">
      <c r="A102" s="971" t="s">
        <v>195</v>
      </c>
      <c r="B102" s="971"/>
      <c r="C102" s="971"/>
      <c r="D102" s="971"/>
      <c r="E102" s="971"/>
      <c r="F102" s="309"/>
      <c r="G102" s="300" t="s">
        <v>286</v>
      </c>
      <c r="H102" s="300" t="s">
        <v>356</v>
      </c>
      <c r="I102" s="300" t="s">
        <v>322</v>
      </c>
      <c r="J102" s="300" t="s">
        <v>205</v>
      </c>
    </row>
    <row r="103" spans="1:10" ht="15.75" thickTop="1" x14ac:dyDescent="0.2">
      <c r="F103" s="230" t="s">
        <v>290</v>
      </c>
    </row>
    <row r="104" spans="1:10" x14ac:dyDescent="0.2">
      <c r="F104" s="316" t="s">
        <v>81</v>
      </c>
      <c r="G104" s="310"/>
      <c r="H104" s="310"/>
      <c r="I104" s="310"/>
      <c r="J104" s="312"/>
    </row>
    <row r="106" spans="1:10" ht="15.75" thickBot="1" x14ac:dyDescent="0.25">
      <c r="G106" s="313" t="s">
        <v>288</v>
      </c>
      <c r="H106" s="313"/>
      <c r="I106" s="313"/>
      <c r="J106" s="312"/>
    </row>
    <row r="107" spans="1:10" ht="8.25" customHeight="1" x14ac:dyDescent="0.2">
      <c r="G107" s="303"/>
      <c r="H107" s="303"/>
      <c r="I107" s="303"/>
      <c r="J107" s="303"/>
    </row>
    <row r="108" spans="1:10" ht="15.75" thickBot="1" x14ac:dyDescent="0.25">
      <c r="A108" s="300" t="s">
        <v>289</v>
      </c>
      <c r="B108" s="308"/>
      <c r="C108" s="308"/>
      <c r="D108" s="308"/>
      <c r="E108" s="308"/>
      <c r="F108" s="309"/>
      <c r="G108" s="300" t="s">
        <v>286</v>
      </c>
      <c r="H108" s="300" t="s">
        <v>356</v>
      </c>
      <c r="I108" s="300" t="s">
        <v>322</v>
      </c>
      <c r="J108" s="300" t="s">
        <v>206</v>
      </c>
    </row>
    <row r="109" spans="1:10" ht="15.75" thickTop="1" x14ac:dyDescent="0.2">
      <c r="F109" s="230" t="s">
        <v>290</v>
      </c>
    </row>
    <row r="110" spans="1:10" x14ac:dyDescent="0.2">
      <c r="F110" s="230" t="s">
        <v>84</v>
      </c>
    </row>
    <row r="111" spans="1:10" x14ac:dyDescent="0.2">
      <c r="F111" s="230" t="s">
        <v>291</v>
      </c>
      <c r="G111" s="310"/>
      <c r="H111" s="310"/>
      <c r="I111" s="310"/>
      <c r="J111" s="312"/>
    </row>
    <row r="112" spans="1:10" x14ac:dyDescent="0.2">
      <c r="F112" s="230" t="s">
        <v>226</v>
      </c>
    </row>
    <row r="113" spans="1:10" ht="15.75" thickBot="1" x14ac:dyDescent="0.25">
      <c r="G113" s="313" t="s">
        <v>288</v>
      </c>
      <c r="H113" s="313"/>
      <c r="I113" s="313"/>
      <c r="J113" s="312"/>
    </row>
    <row r="114" spans="1:10" ht="8.25" customHeight="1" x14ac:dyDescent="0.2">
      <c r="G114" s="303"/>
      <c r="H114" s="303"/>
      <c r="I114" s="303"/>
      <c r="J114" s="303"/>
    </row>
    <row r="116" spans="1:10" ht="15.75" thickBot="1" x14ac:dyDescent="0.25">
      <c r="A116" s="300" t="s">
        <v>104</v>
      </c>
      <c r="B116" s="308"/>
      <c r="C116" s="308"/>
      <c r="D116" s="308"/>
      <c r="E116" s="308"/>
      <c r="F116" s="309"/>
      <c r="G116" s="300" t="s">
        <v>286</v>
      </c>
      <c r="H116" s="300" t="s">
        <v>356</v>
      </c>
      <c r="I116" s="300" t="s">
        <v>322</v>
      </c>
      <c r="J116" s="300" t="s">
        <v>207</v>
      </c>
    </row>
    <row r="117" spans="1:10" ht="15.75" thickTop="1" x14ac:dyDescent="0.2">
      <c r="F117" s="230" t="s">
        <v>290</v>
      </c>
    </row>
    <row r="118" spans="1:10" x14ac:dyDescent="0.2">
      <c r="F118" s="230" t="s">
        <v>291</v>
      </c>
      <c r="G118" s="310"/>
      <c r="H118" s="310"/>
      <c r="I118" s="310"/>
      <c r="J118" s="312"/>
    </row>
    <row r="120" spans="1:10" ht="15.75" thickBot="1" x14ac:dyDescent="0.25">
      <c r="G120" s="313" t="s">
        <v>288</v>
      </c>
      <c r="H120" s="313"/>
      <c r="I120" s="313"/>
      <c r="J120" s="312"/>
    </row>
    <row r="121" spans="1:10" ht="8.25" customHeight="1" x14ac:dyDescent="0.2">
      <c r="G121" s="303"/>
      <c r="H121" s="303"/>
      <c r="I121" s="303"/>
      <c r="J121" s="303"/>
    </row>
    <row r="122" spans="1:10" x14ac:dyDescent="0.2">
      <c r="G122" s="303"/>
      <c r="H122" s="303"/>
      <c r="I122" s="303"/>
      <c r="J122" s="303"/>
    </row>
    <row r="123" spans="1:10" ht="8.25" customHeight="1" x14ac:dyDescent="0.2">
      <c r="G123" s="303"/>
      <c r="H123" s="303"/>
      <c r="I123" s="303"/>
      <c r="J123" s="303"/>
    </row>
    <row r="124" spans="1:10" ht="15.75" thickBot="1" x14ac:dyDescent="0.25">
      <c r="A124" s="300" t="s">
        <v>194</v>
      </c>
      <c r="B124" s="308"/>
      <c r="C124" s="308"/>
      <c r="D124" s="308"/>
      <c r="E124" s="308"/>
      <c r="F124" s="309"/>
      <c r="G124" s="300" t="s">
        <v>286</v>
      </c>
      <c r="H124" s="300" t="s">
        <v>356</v>
      </c>
      <c r="I124" s="300" t="s">
        <v>322</v>
      </c>
      <c r="J124" s="300" t="s">
        <v>208</v>
      </c>
    </row>
    <row r="125" spans="1:10" ht="16.5" customHeight="1" thickTop="1" x14ac:dyDescent="0.2">
      <c r="F125" s="230" t="s">
        <v>290</v>
      </c>
    </row>
    <row r="126" spans="1:10" x14ac:dyDescent="0.2">
      <c r="F126" s="230" t="s">
        <v>291</v>
      </c>
      <c r="G126" s="310"/>
      <c r="H126" s="310"/>
      <c r="I126" s="310"/>
      <c r="J126" s="312"/>
    </row>
    <row r="128" spans="1:10" ht="15.75" thickBot="1" x14ac:dyDescent="0.25">
      <c r="G128" s="313" t="s">
        <v>288</v>
      </c>
      <c r="H128" s="313"/>
      <c r="I128" s="313"/>
      <c r="J128" s="312"/>
    </row>
    <row r="129" spans="1:10" ht="8.25" customHeight="1" x14ac:dyDescent="0.2">
      <c r="G129" s="303"/>
      <c r="H129" s="303"/>
      <c r="I129" s="303"/>
      <c r="J129" s="303"/>
    </row>
    <row r="130" spans="1:10" ht="12.75" customHeight="1" x14ac:dyDescent="0.2">
      <c r="G130" s="303"/>
      <c r="H130" s="303"/>
      <c r="I130" s="303"/>
      <c r="J130" s="303"/>
    </row>
    <row r="131" spans="1:10" ht="15.75" thickBot="1" x14ac:dyDescent="0.25">
      <c r="A131" s="300" t="s">
        <v>377</v>
      </c>
      <c r="B131" s="308"/>
      <c r="C131" s="308"/>
      <c r="D131" s="308"/>
      <c r="E131" s="308"/>
      <c r="F131" s="309"/>
      <c r="G131" s="300" t="s">
        <v>286</v>
      </c>
      <c r="H131" s="300" t="s">
        <v>356</v>
      </c>
      <c r="I131" s="300" t="s">
        <v>322</v>
      </c>
      <c r="J131" s="300" t="s">
        <v>209</v>
      </c>
    </row>
    <row r="132" spans="1:10" ht="15.75" thickTop="1" x14ac:dyDescent="0.2">
      <c r="F132" s="230" t="s">
        <v>290</v>
      </c>
    </row>
    <row r="133" spans="1:10" x14ac:dyDescent="0.2">
      <c r="F133" s="230" t="s">
        <v>291</v>
      </c>
      <c r="G133" s="310"/>
      <c r="H133" s="310"/>
      <c r="I133" s="310"/>
      <c r="J133" s="312"/>
    </row>
    <row r="135" spans="1:10" ht="15.75" thickBot="1" x14ac:dyDescent="0.25">
      <c r="G135" s="313" t="s">
        <v>288</v>
      </c>
      <c r="H135" s="313"/>
      <c r="I135" s="313"/>
      <c r="J135" s="312"/>
    </row>
    <row r="136" spans="1:10" ht="6" customHeight="1" x14ac:dyDescent="0.2"/>
    <row r="138" spans="1:10" ht="15.75" thickBot="1" x14ac:dyDescent="0.25">
      <c r="A138" s="300" t="s">
        <v>196</v>
      </c>
      <c r="B138" s="308"/>
      <c r="C138" s="308"/>
      <c r="D138" s="308"/>
      <c r="E138" s="308"/>
      <c r="F138" s="309"/>
      <c r="G138" s="300" t="s">
        <v>286</v>
      </c>
      <c r="H138" s="300" t="s">
        <v>356</v>
      </c>
      <c r="I138" s="300" t="s">
        <v>322</v>
      </c>
      <c r="J138" s="300" t="s">
        <v>303</v>
      </c>
    </row>
    <row r="139" spans="1:10" ht="15.75" thickTop="1" x14ac:dyDescent="0.2">
      <c r="F139" s="230" t="s">
        <v>290</v>
      </c>
    </row>
    <row r="140" spans="1:10" x14ac:dyDescent="0.2">
      <c r="F140" s="230" t="s">
        <v>316</v>
      </c>
      <c r="G140" s="310"/>
      <c r="H140" s="310"/>
      <c r="I140" s="310"/>
      <c r="J140" s="312"/>
    </row>
    <row r="142" spans="1:10" ht="15.75" thickBot="1" x14ac:dyDescent="0.25">
      <c r="G142" s="313" t="s">
        <v>288</v>
      </c>
      <c r="H142" s="313"/>
      <c r="I142" s="313"/>
      <c r="J142" s="312"/>
    </row>
    <row r="143" spans="1:10" ht="23.25" customHeight="1" x14ac:dyDescent="0.2">
      <c r="G143" s="303"/>
      <c r="H143" s="303"/>
      <c r="I143" s="303"/>
      <c r="J143" s="303"/>
    </row>
    <row r="144" spans="1:10" x14ac:dyDescent="0.2">
      <c r="E144" s="307" t="s">
        <v>294</v>
      </c>
    </row>
    <row r="145" spans="1:10" ht="23.25" customHeight="1" x14ac:dyDescent="0.2">
      <c r="A145" s="307" t="s">
        <v>197</v>
      </c>
    </row>
    <row r="146" spans="1:10" ht="12.75" customHeight="1" x14ac:dyDescent="0.2">
      <c r="E146" s="307"/>
    </row>
    <row r="147" spans="1:10" ht="15.75" thickBot="1" x14ac:dyDescent="0.25">
      <c r="A147" s="300" t="s">
        <v>315</v>
      </c>
      <c r="B147" s="308"/>
      <c r="C147" s="308"/>
      <c r="D147" s="308"/>
      <c r="E147" s="308"/>
      <c r="F147" s="309"/>
      <c r="G147" s="300" t="s">
        <v>294</v>
      </c>
      <c r="H147" s="300"/>
      <c r="I147" s="300" t="s">
        <v>322</v>
      </c>
      <c r="J147" s="300" t="s">
        <v>738</v>
      </c>
    </row>
    <row r="148" spans="1:10" ht="15.75" thickTop="1" x14ac:dyDescent="0.2">
      <c r="F148" s="230" t="s">
        <v>290</v>
      </c>
    </row>
    <row r="149" spans="1:10" x14ac:dyDescent="0.2">
      <c r="F149" s="230" t="s">
        <v>304</v>
      </c>
      <c r="G149" s="310"/>
      <c r="H149" s="310"/>
      <c r="I149" s="310"/>
      <c r="J149" s="312"/>
    </row>
    <row r="150" spans="1:10" x14ac:dyDescent="0.2">
      <c r="F150" s="230" t="s">
        <v>224</v>
      </c>
      <c r="G150" s="310"/>
      <c r="H150" s="310"/>
      <c r="I150" s="310"/>
      <c r="J150" s="312"/>
    </row>
    <row r="151" spans="1:10" x14ac:dyDescent="0.2">
      <c r="F151" s="230" t="s">
        <v>225</v>
      </c>
    </row>
    <row r="152" spans="1:10" ht="15.75" thickBot="1" x14ac:dyDescent="0.25">
      <c r="G152" s="313" t="s">
        <v>288</v>
      </c>
      <c r="H152" s="313"/>
      <c r="I152" s="313"/>
      <c r="J152" s="312"/>
    </row>
    <row r="153" spans="1:10" ht="6" customHeight="1" x14ac:dyDescent="0.2">
      <c r="G153" s="303"/>
      <c r="H153" s="303"/>
      <c r="I153" s="303"/>
      <c r="J153" s="303"/>
    </row>
    <row r="154" spans="1:10" ht="20.25" customHeight="1" x14ac:dyDescent="0.2">
      <c r="G154" s="303"/>
      <c r="H154" s="303"/>
      <c r="I154" s="303"/>
      <c r="J154" s="303"/>
    </row>
    <row r="155" spans="1:10" ht="15.75" thickBot="1" x14ac:dyDescent="0.25">
      <c r="A155" s="300" t="s">
        <v>293</v>
      </c>
      <c r="B155" s="308"/>
      <c r="C155" s="308"/>
      <c r="D155" s="308"/>
      <c r="E155" s="308"/>
      <c r="F155" s="309"/>
      <c r="G155" s="300" t="s">
        <v>294</v>
      </c>
      <c r="H155" s="300"/>
      <c r="I155" s="300" t="s">
        <v>322</v>
      </c>
      <c r="J155" s="300" t="s">
        <v>739</v>
      </c>
    </row>
    <row r="156" spans="1:10" ht="15.75" thickTop="1" x14ac:dyDescent="0.2">
      <c r="F156" s="230" t="s">
        <v>290</v>
      </c>
    </row>
    <row r="157" spans="1:10" x14ac:dyDescent="0.2">
      <c r="F157" s="230" t="s">
        <v>309</v>
      </c>
      <c r="G157" s="310"/>
      <c r="H157" s="310"/>
      <c r="I157" s="310"/>
      <c r="J157" s="312"/>
    </row>
    <row r="159" spans="1:10" ht="15.75" thickBot="1" x14ac:dyDescent="0.25">
      <c r="G159" s="313" t="s">
        <v>288</v>
      </c>
      <c r="H159" s="313"/>
      <c r="I159" s="313"/>
      <c r="J159" s="312"/>
    </row>
    <row r="161" spans="1:10" ht="8.25" customHeight="1" x14ac:dyDescent="0.2"/>
    <row r="162" spans="1:10" ht="30" customHeight="1" thickBot="1" x14ac:dyDescent="0.25">
      <c r="A162" s="971" t="s">
        <v>210</v>
      </c>
      <c r="B162" s="971"/>
      <c r="C162" s="971"/>
      <c r="D162" s="971"/>
      <c r="E162" s="971"/>
      <c r="F162" s="309"/>
      <c r="G162" s="300" t="s">
        <v>294</v>
      </c>
      <c r="H162" s="300"/>
      <c r="I162" s="300" t="s">
        <v>322</v>
      </c>
      <c r="J162" s="300" t="s">
        <v>740</v>
      </c>
    </row>
    <row r="163" spans="1:10" ht="15.75" thickTop="1" x14ac:dyDescent="0.2">
      <c r="F163" s="230" t="s">
        <v>290</v>
      </c>
    </row>
    <row r="164" spans="1:10" x14ac:dyDescent="0.2">
      <c r="F164" s="230" t="s">
        <v>310</v>
      </c>
      <c r="G164" s="310"/>
      <c r="H164" s="310"/>
      <c r="I164" s="310"/>
      <c r="J164" s="312"/>
    </row>
    <row r="166" spans="1:10" ht="15.75" thickBot="1" x14ac:dyDescent="0.25">
      <c r="G166" s="313" t="s">
        <v>288</v>
      </c>
      <c r="H166" s="313"/>
      <c r="I166" s="313"/>
      <c r="J166" s="312"/>
    </row>
    <row r="168" spans="1:10" ht="7.5" customHeight="1" x14ac:dyDescent="0.2"/>
    <row r="169" spans="1:10" ht="15.75" thickBot="1" x14ac:dyDescent="0.25">
      <c r="A169" s="300" t="s">
        <v>295</v>
      </c>
      <c r="B169" s="308"/>
      <c r="C169" s="308"/>
      <c r="D169" s="308"/>
      <c r="E169" s="308"/>
      <c r="F169" s="309"/>
      <c r="G169" s="300" t="s">
        <v>294</v>
      </c>
      <c r="H169" s="300"/>
      <c r="I169" s="300" t="s">
        <v>322</v>
      </c>
      <c r="J169" s="300" t="s">
        <v>741</v>
      </c>
    </row>
    <row r="170" spans="1:10" ht="15.75" thickTop="1" x14ac:dyDescent="0.2">
      <c r="F170" s="316" t="s">
        <v>290</v>
      </c>
      <c r="G170" s="303"/>
      <c r="H170" s="303"/>
      <c r="I170" s="303"/>
      <c r="J170" s="303"/>
    </row>
    <row r="171" spans="1:10" x14ac:dyDescent="0.2">
      <c r="F171" s="316" t="s">
        <v>317</v>
      </c>
      <c r="G171" s="310"/>
      <c r="H171" s="310"/>
      <c r="I171" s="310"/>
      <c r="J171" s="312"/>
    </row>
    <row r="172" spans="1:10" x14ac:dyDescent="0.2">
      <c r="F172" s="316" t="s">
        <v>301</v>
      </c>
      <c r="G172" s="314"/>
      <c r="H172" s="314"/>
      <c r="I172" s="314"/>
      <c r="J172" s="317"/>
    </row>
    <row r="174" spans="1:10" ht="15.75" thickBot="1" x14ac:dyDescent="0.25">
      <c r="G174" s="313" t="s">
        <v>288</v>
      </c>
      <c r="H174" s="313"/>
      <c r="I174" s="313"/>
      <c r="J174" s="312"/>
    </row>
    <row r="176" spans="1:10" ht="6.75" customHeight="1" x14ac:dyDescent="0.2"/>
    <row r="177" spans="1:10" ht="15.75" thickBot="1" x14ac:dyDescent="0.25">
      <c r="A177" s="300" t="s">
        <v>297</v>
      </c>
      <c r="B177" s="308"/>
      <c r="C177" s="308"/>
      <c r="D177" s="308"/>
      <c r="E177" s="308"/>
      <c r="F177" s="309"/>
      <c r="G177" s="300" t="s">
        <v>294</v>
      </c>
      <c r="H177" s="300"/>
      <c r="I177" s="300" t="s">
        <v>322</v>
      </c>
      <c r="J177" s="300" t="s">
        <v>742</v>
      </c>
    </row>
    <row r="178" spans="1:10" ht="15.75" thickTop="1" x14ac:dyDescent="0.2">
      <c r="F178" s="316" t="s">
        <v>290</v>
      </c>
      <c r="G178" s="303"/>
      <c r="H178" s="303"/>
      <c r="I178" s="303"/>
      <c r="J178" s="303"/>
    </row>
    <row r="179" spans="1:10" x14ac:dyDescent="0.2">
      <c r="F179" s="316" t="s">
        <v>296</v>
      </c>
      <c r="G179" s="310"/>
      <c r="H179" s="310"/>
      <c r="I179" s="310"/>
      <c r="J179" s="312"/>
    </row>
    <row r="180" spans="1:10" x14ac:dyDescent="0.2">
      <c r="F180" s="316" t="s">
        <v>43</v>
      </c>
      <c r="G180" s="310"/>
      <c r="H180" s="310"/>
      <c r="I180" s="310"/>
      <c r="J180" s="312"/>
    </row>
    <row r="181" spans="1:10" x14ac:dyDescent="0.2">
      <c r="F181" s="316" t="s">
        <v>298</v>
      </c>
      <c r="G181" s="314"/>
      <c r="H181" s="314"/>
      <c r="I181" s="314"/>
      <c r="J181" s="317"/>
    </row>
    <row r="182" spans="1:10" x14ac:dyDescent="0.2">
      <c r="F182" s="316" t="s">
        <v>313</v>
      </c>
      <c r="G182" s="310"/>
      <c r="H182" s="310"/>
      <c r="I182" s="310"/>
      <c r="J182" s="312"/>
    </row>
    <row r="183" spans="1:10" x14ac:dyDescent="0.2">
      <c r="F183" s="316" t="s">
        <v>299</v>
      </c>
      <c r="G183" s="310"/>
      <c r="H183" s="310"/>
      <c r="I183" s="310"/>
      <c r="J183" s="312"/>
    </row>
    <row r="184" spans="1:10" x14ac:dyDescent="0.2">
      <c r="F184" s="316" t="s">
        <v>72</v>
      </c>
      <c r="G184" s="310"/>
      <c r="H184" s="310"/>
      <c r="I184" s="310"/>
      <c r="J184" s="312"/>
    </row>
    <row r="185" spans="1:10" x14ac:dyDescent="0.2">
      <c r="F185" s="316" t="s">
        <v>44</v>
      </c>
      <c r="G185" s="310"/>
      <c r="H185" s="310"/>
      <c r="I185" s="310"/>
      <c r="J185" s="312"/>
    </row>
    <row r="186" spans="1:10" x14ac:dyDescent="0.2">
      <c r="F186" s="316" t="s">
        <v>73</v>
      </c>
      <c r="G186" s="310"/>
      <c r="H186" s="310"/>
      <c r="I186" s="310"/>
      <c r="J186" s="312"/>
    </row>
    <row r="187" spans="1:10" x14ac:dyDescent="0.2">
      <c r="F187" s="316" t="s">
        <v>46</v>
      </c>
      <c r="G187" s="310"/>
      <c r="H187" s="310"/>
      <c r="I187" s="310"/>
      <c r="J187" s="312"/>
    </row>
    <row r="188" spans="1:10" x14ac:dyDescent="0.2">
      <c r="F188" s="316" t="s">
        <v>47</v>
      </c>
      <c r="G188" s="314"/>
      <c r="H188" s="314"/>
      <c r="I188" s="314"/>
      <c r="J188" s="317"/>
    </row>
    <row r="189" spans="1:10" x14ac:dyDescent="0.2">
      <c r="F189" s="230" t="s">
        <v>226</v>
      </c>
    </row>
    <row r="190" spans="1:10" x14ac:dyDescent="0.2">
      <c r="F190" s="230" t="s">
        <v>226</v>
      </c>
    </row>
    <row r="191" spans="1:10" ht="15.75" thickBot="1" x14ac:dyDescent="0.25">
      <c r="G191" s="313" t="s">
        <v>288</v>
      </c>
      <c r="H191" s="313"/>
      <c r="I191" s="313"/>
      <c r="J191" s="312"/>
    </row>
    <row r="193" spans="1:10" ht="6" customHeight="1" x14ac:dyDescent="0.2"/>
    <row r="194" spans="1:10" ht="15.75" thickBot="1" x14ac:dyDescent="0.25">
      <c r="A194" s="300" t="s">
        <v>300</v>
      </c>
      <c r="B194" s="308"/>
      <c r="C194" s="308"/>
      <c r="D194" s="308"/>
      <c r="E194" s="308"/>
      <c r="F194" s="309"/>
      <c r="G194" s="300" t="s">
        <v>294</v>
      </c>
      <c r="H194" s="300"/>
      <c r="I194" s="300" t="s">
        <v>322</v>
      </c>
      <c r="J194" s="300" t="s">
        <v>743</v>
      </c>
    </row>
    <row r="195" spans="1:10" ht="15.75" thickTop="1" x14ac:dyDescent="0.2">
      <c r="A195" s="303" t="s">
        <v>333</v>
      </c>
      <c r="F195" s="316" t="s">
        <v>290</v>
      </c>
      <c r="G195" s="303"/>
      <c r="H195" s="303"/>
      <c r="I195" s="303"/>
      <c r="J195" s="303"/>
    </row>
    <row r="196" spans="1:10" x14ac:dyDescent="0.2">
      <c r="A196" s="303" t="s">
        <v>334</v>
      </c>
      <c r="F196" s="316" t="s">
        <v>298</v>
      </c>
      <c r="G196" s="310"/>
      <c r="H196" s="310"/>
      <c r="I196" s="310"/>
      <c r="J196" s="312"/>
    </row>
    <row r="197" spans="1:10" x14ac:dyDescent="0.2">
      <c r="F197" s="316" t="s">
        <v>45</v>
      </c>
      <c r="G197" s="310"/>
      <c r="H197" s="310"/>
      <c r="I197" s="310"/>
      <c r="J197" s="312"/>
    </row>
    <row r="199" spans="1:10" ht="15.75" thickBot="1" x14ac:dyDescent="0.25">
      <c r="G199" s="313" t="s">
        <v>288</v>
      </c>
      <c r="H199" s="313"/>
      <c r="I199" s="313"/>
      <c r="J199" s="312"/>
    </row>
    <row r="201" spans="1:10" ht="6.75" customHeight="1" x14ac:dyDescent="0.2"/>
    <row r="202" spans="1:10" ht="34.5" customHeight="1" thickBot="1" x14ac:dyDescent="0.25">
      <c r="A202" s="971" t="s">
        <v>325</v>
      </c>
      <c r="B202" s="971"/>
      <c r="C202" s="971"/>
      <c r="D202" s="971"/>
      <c r="E202" s="971"/>
      <c r="F202" s="971"/>
      <c r="G202" s="300" t="s">
        <v>294</v>
      </c>
      <c r="H202" s="300"/>
      <c r="I202" s="300" t="s">
        <v>322</v>
      </c>
      <c r="J202" s="300" t="s">
        <v>744</v>
      </c>
    </row>
    <row r="203" spans="1:10" ht="15.75" thickTop="1" x14ac:dyDescent="0.2">
      <c r="F203" s="316" t="s">
        <v>290</v>
      </c>
      <c r="G203" s="303"/>
      <c r="H203" s="303"/>
      <c r="I203" s="303"/>
      <c r="J203" s="303"/>
    </row>
    <row r="204" spans="1:10" x14ac:dyDescent="0.2">
      <c r="F204" s="316" t="s">
        <v>318</v>
      </c>
      <c r="G204" s="310"/>
      <c r="H204" s="310"/>
      <c r="I204" s="310"/>
      <c r="J204" s="312"/>
    </row>
    <row r="205" spans="1:10" x14ac:dyDescent="0.2">
      <c r="F205" s="316" t="s">
        <v>319</v>
      </c>
      <c r="G205" s="314"/>
      <c r="H205" s="314"/>
      <c r="I205" s="314"/>
      <c r="J205" s="317"/>
    </row>
    <row r="206" spans="1:10" x14ac:dyDescent="0.2">
      <c r="F206" s="316" t="s">
        <v>320</v>
      </c>
      <c r="G206" s="310"/>
      <c r="H206" s="310"/>
      <c r="I206" s="310"/>
      <c r="J206" s="312"/>
    </row>
    <row r="207" spans="1:10" x14ac:dyDescent="0.2">
      <c r="F207" s="316" t="s">
        <v>321</v>
      </c>
      <c r="G207" s="314"/>
      <c r="H207" s="314"/>
      <c r="I207" s="314"/>
      <c r="J207" s="317"/>
    </row>
    <row r="209" spans="1:10" ht="15.75" thickBot="1" x14ac:dyDescent="0.25">
      <c r="G209" s="313" t="s">
        <v>288</v>
      </c>
      <c r="H209" s="313"/>
      <c r="I209" s="313"/>
      <c r="J209" s="312"/>
    </row>
    <row r="211" spans="1:10" ht="6.75" customHeight="1" x14ac:dyDescent="0.2"/>
    <row r="212" spans="1:10" ht="15.75" thickBot="1" x14ac:dyDescent="0.25">
      <c r="A212" s="300" t="s">
        <v>211</v>
      </c>
      <c r="B212" s="308"/>
      <c r="C212" s="308"/>
      <c r="D212" s="308"/>
      <c r="E212" s="308"/>
      <c r="F212" s="309"/>
      <c r="G212" s="300" t="s">
        <v>294</v>
      </c>
      <c r="H212" s="300"/>
      <c r="I212" s="300" t="s">
        <v>322</v>
      </c>
      <c r="J212" s="300" t="s">
        <v>746</v>
      </c>
    </row>
    <row r="213" spans="1:10" ht="15.75" thickTop="1" x14ac:dyDescent="0.2">
      <c r="F213" s="230" t="s">
        <v>290</v>
      </c>
    </row>
    <row r="214" spans="1:10" x14ac:dyDescent="0.2">
      <c r="F214" s="230" t="s">
        <v>87</v>
      </c>
      <c r="G214" s="310"/>
      <c r="H214" s="310"/>
      <c r="I214" s="310"/>
      <c r="J214" s="312"/>
    </row>
    <row r="216" spans="1:10" ht="15.75" thickBot="1" x14ac:dyDescent="0.25">
      <c r="G216" s="313" t="s">
        <v>288</v>
      </c>
      <c r="H216" s="313"/>
      <c r="I216" s="313"/>
      <c r="J216" s="312"/>
    </row>
    <row r="217" spans="1:10" x14ac:dyDescent="0.2">
      <c r="G217" s="303"/>
      <c r="H217" s="303"/>
      <c r="I217" s="303"/>
      <c r="J217" s="303"/>
    </row>
    <row r="218" spans="1:10" ht="6" customHeight="1" x14ac:dyDescent="0.2">
      <c r="G218" s="303"/>
      <c r="H218" s="303"/>
      <c r="I218" s="303"/>
      <c r="J218" s="303"/>
    </row>
    <row r="219" spans="1:10" ht="36.75" customHeight="1" x14ac:dyDescent="0.2">
      <c r="G219" s="303"/>
      <c r="H219" s="303"/>
      <c r="I219" s="303"/>
      <c r="J219" s="303"/>
    </row>
    <row r="220" spans="1:10" ht="15.75" thickBot="1" x14ac:dyDescent="0.25">
      <c r="A220" s="300" t="s">
        <v>212</v>
      </c>
      <c r="B220" s="308"/>
      <c r="C220" s="308"/>
      <c r="D220" s="308"/>
      <c r="E220" s="308"/>
      <c r="F220" s="309"/>
      <c r="G220" s="300" t="s">
        <v>294</v>
      </c>
      <c r="H220" s="300"/>
      <c r="I220" s="300" t="s">
        <v>322</v>
      </c>
      <c r="J220" s="300" t="s">
        <v>747</v>
      </c>
    </row>
    <row r="221" spans="1:10" ht="15.75" thickTop="1" x14ac:dyDescent="0.2">
      <c r="F221" s="230" t="s">
        <v>290</v>
      </c>
    </row>
    <row r="222" spans="1:10" x14ac:dyDescent="0.2">
      <c r="F222" s="230" t="s">
        <v>74</v>
      </c>
      <c r="G222" s="310"/>
      <c r="H222" s="310"/>
      <c r="I222" s="310"/>
      <c r="J222" s="312"/>
    </row>
    <row r="223" spans="1:10" x14ac:dyDescent="0.2">
      <c r="F223" s="230" t="s">
        <v>75</v>
      </c>
      <c r="G223" s="310"/>
      <c r="H223" s="310"/>
      <c r="I223" s="310"/>
      <c r="J223" s="312"/>
    </row>
    <row r="224" spans="1:10" x14ac:dyDescent="0.2">
      <c r="F224" s="230" t="s">
        <v>76</v>
      </c>
      <c r="G224" s="310"/>
      <c r="H224" s="310"/>
      <c r="I224" s="310"/>
      <c r="J224" s="312"/>
    </row>
    <row r="226" spans="1:10" ht="15.75" thickBot="1" x14ac:dyDescent="0.25">
      <c r="G226" s="313" t="s">
        <v>288</v>
      </c>
      <c r="H226" s="313"/>
      <c r="I226" s="313"/>
      <c r="J226" s="312"/>
    </row>
    <row r="227" spans="1:10" ht="16.5" customHeight="1" x14ac:dyDescent="0.2">
      <c r="G227" s="303"/>
      <c r="H227" s="303"/>
      <c r="I227" s="303"/>
      <c r="J227" s="303"/>
    </row>
    <row r="228" spans="1:10" ht="6.75" customHeight="1" x14ac:dyDescent="0.2"/>
    <row r="229" spans="1:10" ht="15.75" thickBot="1" x14ac:dyDescent="0.25">
      <c r="A229" s="300" t="s">
        <v>323</v>
      </c>
      <c r="B229" s="308"/>
      <c r="C229" s="308"/>
      <c r="D229" s="308"/>
      <c r="E229" s="308"/>
      <c r="F229" s="309"/>
      <c r="G229" s="300" t="s">
        <v>294</v>
      </c>
      <c r="H229" s="300"/>
      <c r="I229" s="300" t="s">
        <v>322</v>
      </c>
      <c r="J229" s="300" t="s">
        <v>745</v>
      </c>
    </row>
    <row r="230" spans="1:10" ht="15.75" thickTop="1" x14ac:dyDescent="0.2">
      <c r="F230" s="316" t="s">
        <v>290</v>
      </c>
      <c r="G230" s="303"/>
      <c r="H230" s="303"/>
      <c r="I230" s="303"/>
      <c r="J230" s="303"/>
    </row>
    <row r="231" spans="1:10" x14ac:dyDescent="0.2">
      <c r="F231" s="316" t="s">
        <v>49</v>
      </c>
      <c r="G231" s="310"/>
      <c r="H231" s="310"/>
      <c r="I231" s="310"/>
      <c r="J231" s="312"/>
    </row>
    <row r="233" spans="1:10" ht="15.75" thickBot="1" x14ac:dyDescent="0.25">
      <c r="G233" s="313" t="s">
        <v>288</v>
      </c>
      <c r="H233" s="313"/>
      <c r="I233" s="313"/>
      <c r="J233" s="312"/>
    </row>
    <row r="234" spans="1:10" ht="6" customHeight="1" x14ac:dyDescent="0.2">
      <c r="G234" s="303"/>
      <c r="H234" s="303"/>
      <c r="I234" s="303"/>
      <c r="J234" s="303"/>
    </row>
    <row r="235" spans="1:10" ht="20.25" customHeight="1" x14ac:dyDescent="0.2">
      <c r="G235" s="303"/>
      <c r="H235" s="303"/>
      <c r="I235" s="303"/>
      <c r="J235" s="303"/>
    </row>
    <row r="236" spans="1:10" ht="15.75" thickBot="1" x14ac:dyDescent="0.25">
      <c r="A236" s="300" t="s">
        <v>213</v>
      </c>
      <c r="B236" s="308"/>
      <c r="C236" s="308"/>
      <c r="D236" s="308"/>
      <c r="E236" s="308"/>
      <c r="F236" s="309"/>
      <c r="G236" s="300" t="s">
        <v>294</v>
      </c>
      <c r="H236" s="300"/>
      <c r="I236" s="300" t="s">
        <v>322</v>
      </c>
      <c r="J236" s="300" t="s">
        <v>748</v>
      </c>
    </row>
    <row r="237" spans="1:10" ht="15.75" thickTop="1" x14ac:dyDescent="0.2">
      <c r="F237" s="230" t="s">
        <v>290</v>
      </c>
    </row>
    <row r="238" spans="1:10" x14ac:dyDescent="0.2">
      <c r="F238" s="230" t="s">
        <v>49</v>
      </c>
      <c r="G238" s="310"/>
      <c r="H238" s="310"/>
      <c r="I238" s="310"/>
      <c r="J238" s="312"/>
    </row>
    <row r="240" spans="1:10" ht="15.75" thickBot="1" x14ac:dyDescent="0.25">
      <c r="G240" s="313" t="s">
        <v>288</v>
      </c>
      <c r="H240" s="313"/>
      <c r="I240" s="313"/>
      <c r="J240" s="312"/>
    </row>
    <row r="241" spans="1:10" ht="28.5" customHeight="1" x14ac:dyDescent="0.2"/>
    <row r="242" spans="1:10" ht="15.75" thickBot="1" x14ac:dyDescent="0.25">
      <c r="A242" s="300" t="s">
        <v>214</v>
      </c>
      <c r="B242" s="308"/>
      <c r="C242" s="308"/>
      <c r="D242" s="308"/>
      <c r="E242" s="308"/>
      <c r="F242" s="309"/>
      <c r="G242" s="300" t="s">
        <v>294</v>
      </c>
      <c r="H242" s="300"/>
      <c r="I242" s="300" t="s">
        <v>322</v>
      </c>
      <c r="J242" s="300" t="s">
        <v>749</v>
      </c>
    </row>
    <row r="243" spans="1:10" ht="15.75" thickTop="1" x14ac:dyDescent="0.2">
      <c r="F243" s="316" t="s">
        <v>290</v>
      </c>
      <c r="G243" s="303"/>
      <c r="H243" s="303"/>
      <c r="I243" s="303"/>
      <c r="J243" s="303"/>
    </row>
    <row r="244" spans="1:10" x14ac:dyDescent="0.2">
      <c r="F244" s="316" t="s">
        <v>316</v>
      </c>
      <c r="G244" s="310"/>
      <c r="H244" s="310"/>
      <c r="I244" s="310"/>
      <c r="J244" s="312"/>
    </row>
    <row r="246" spans="1:10" ht="15.75" thickBot="1" x14ac:dyDescent="0.25">
      <c r="G246" s="313" t="s">
        <v>288</v>
      </c>
      <c r="H246" s="313"/>
      <c r="I246" s="313"/>
      <c r="J246" s="312"/>
    </row>
    <row r="247" spans="1:10" x14ac:dyDescent="0.2">
      <c r="G247" s="303"/>
      <c r="H247" s="303"/>
      <c r="I247" s="303"/>
      <c r="J247" s="303"/>
    </row>
    <row r="248" spans="1:10" x14ac:dyDescent="0.2">
      <c r="G248" s="303"/>
      <c r="H248" s="303"/>
      <c r="I248" s="303"/>
      <c r="J248" s="303"/>
    </row>
    <row r="249" spans="1:10" x14ac:dyDescent="0.2">
      <c r="G249" s="303"/>
      <c r="H249" s="303"/>
      <c r="I249" s="303"/>
      <c r="J249" s="303"/>
    </row>
    <row r="250" spans="1:10" x14ac:dyDescent="0.2">
      <c r="G250" s="303"/>
      <c r="H250" s="303"/>
      <c r="I250" s="303"/>
      <c r="J250" s="303"/>
    </row>
    <row r="251" spans="1:10" ht="18.75" customHeight="1" x14ac:dyDescent="0.2">
      <c r="A251" s="227" t="s">
        <v>380</v>
      </c>
      <c r="D251" s="968"/>
      <c r="E251" s="968"/>
      <c r="F251" s="968" t="s">
        <v>379</v>
      </c>
      <c r="G251" s="968"/>
      <c r="J251" s="318"/>
    </row>
    <row r="252" spans="1:10" ht="30.75" customHeight="1" x14ac:dyDescent="0.2">
      <c r="A252" s="227" t="s">
        <v>372</v>
      </c>
      <c r="F252" s="969" t="s">
        <v>371</v>
      </c>
      <c r="G252" s="969"/>
      <c r="J252" s="318"/>
    </row>
    <row r="253" spans="1:10" x14ac:dyDescent="0.2">
      <c r="G253" s="303"/>
      <c r="H253" s="303"/>
      <c r="I253" s="303"/>
      <c r="J253" s="303"/>
    </row>
    <row r="254" spans="1:10" x14ac:dyDescent="0.2">
      <c r="I254" s="320"/>
      <c r="J254" s="320"/>
    </row>
    <row r="255" spans="1:10" ht="9.75" customHeight="1" x14ac:dyDescent="0.2">
      <c r="I255" s="320"/>
      <c r="J255" s="320"/>
    </row>
    <row r="256" spans="1:10" x14ac:dyDescent="0.2">
      <c r="I256" s="320"/>
      <c r="J256" s="320"/>
    </row>
    <row r="257" spans="1:1" x14ac:dyDescent="0.2">
      <c r="A257" s="227" t="s">
        <v>378</v>
      </c>
    </row>
  </sheetData>
  <customSheetViews>
    <customSheetView guid="{17151551-8460-47BF-8C20-7FE2DB216614}" showRuler="0" topLeftCell="A136">
      <selection activeCell="F170" sqref="F170"/>
      <pageMargins left="0.51181102362204722" right="0.27559055118110237" top="0.27" bottom="0.31" header="0.17" footer="0.19"/>
      <pageSetup paperSize="9" orientation="portrait" horizontalDpi="300" verticalDpi="300" r:id="rId1"/>
      <headerFooter alignWithMargins="0"/>
    </customSheetView>
    <customSheetView guid="{DE9178B7-7BAA-4669-9575-43FAD4CFD495}" topLeftCell="A115">
      <selection activeCell="N128" sqref="N128"/>
      <pageMargins left="0.51181102362204722" right="0.27559055118110237" top="0.32" bottom="0.28999999999999998" header="0.17" footer="0.19"/>
      <pageSetup paperSize="9" orientation="portrait" r:id="rId2"/>
      <headerFooter alignWithMargins="0"/>
    </customSheetView>
  </customSheetViews>
  <mergeCells count="15">
    <mergeCell ref="G1:J1"/>
    <mergeCell ref="A202:F202"/>
    <mergeCell ref="A70:E70"/>
    <mergeCell ref="A7:J7"/>
    <mergeCell ref="A29:E29"/>
    <mergeCell ref="A102:E102"/>
    <mergeCell ref="A162:E162"/>
    <mergeCell ref="A3:B3"/>
    <mergeCell ref="A4:B4"/>
    <mergeCell ref="A5:B5"/>
    <mergeCell ref="D251:E251"/>
    <mergeCell ref="F251:G251"/>
    <mergeCell ref="M2:N2"/>
    <mergeCell ref="F252:G252"/>
    <mergeCell ref="G2:J2"/>
  </mergeCells>
  <phoneticPr fontId="0" type="noConversion"/>
  <pageMargins left="0.51181102362204722" right="0.27559055118110237" top="0.31496062992125984" bottom="0.27559055118110237" header="0.15748031496062992" footer="0.19685039370078741"/>
  <pageSetup paperSize="9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zoomScaleNormal="100" workbookViewId="0">
      <selection activeCell="A63" sqref="A63"/>
    </sheetView>
  </sheetViews>
  <sheetFormatPr defaultRowHeight="15" x14ac:dyDescent="0.2"/>
  <cols>
    <col min="1" max="1" width="10" style="319" customWidth="1"/>
    <col min="2" max="2" width="48" style="227" customWidth="1"/>
    <col min="3" max="4" width="12.7109375" style="227" customWidth="1"/>
    <col min="5" max="5" width="22" style="227" customWidth="1"/>
    <col min="6" max="6" width="0.28515625" style="227" customWidth="1"/>
    <col min="7" max="16384" width="9.140625" style="227"/>
  </cols>
  <sheetData>
    <row r="1" spans="1:11" s="323" customFormat="1" ht="14.25" customHeight="1" x14ac:dyDescent="0.25">
      <c r="A1" s="322"/>
      <c r="C1" s="970" t="s">
        <v>328</v>
      </c>
      <c r="D1" s="970"/>
      <c r="E1" s="970"/>
      <c r="F1" s="324"/>
    </row>
    <row r="2" spans="1:11" s="323" customFormat="1" ht="82.5" customHeight="1" x14ac:dyDescent="0.25">
      <c r="A2" s="322"/>
      <c r="C2" s="957" t="s">
        <v>619</v>
      </c>
      <c r="D2" s="958"/>
      <c r="E2" s="958"/>
      <c r="F2" s="958"/>
      <c r="I2" s="957"/>
      <c r="J2" s="958"/>
      <c r="K2" s="958"/>
    </row>
    <row r="3" spans="1:11" s="326" customFormat="1" ht="12.75" customHeight="1" x14ac:dyDescent="0.25">
      <c r="A3" s="325"/>
      <c r="C3" s="957"/>
      <c r="D3" s="957"/>
      <c r="E3" s="957"/>
      <c r="F3" s="957"/>
    </row>
    <row r="4" spans="1:11" s="279" customFormat="1" ht="12" customHeight="1" x14ac:dyDescent="0.2">
      <c r="A4" s="974" t="s">
        <v>381</v>
      </c>
      <c r="B4" s="974"/>
      <c r="C4" s="274"/>
      <c r="D4" s="274"/>
      <c r="E4" s="274"/>
    </row>
    <row r="5" spans="1:11" s="280" customFormat="1" ht="12.75" customHeight="1" x14ac:dyDescent="0.2">
      <c r="A5" s="975" t="s">
        <v>369</v>
      </c>
      <c r="B5" s="975"/>
      <c r="C5" s="275"/>
      <c r="D5" s="275"/>
      <c r="E5" s="275"/>
    </row>
    <row r="6" spans="1:11" s="280" customFormat="1" ht="14.25" customHeight="1" x14ac:dyDescent="0.2">
      <c r="A6" s="976" t="s">
        <v>370</v>
      </c>
      <c r="B6" s="976"/>
      <c r="C6" s="275"/>
      <c r="D6" s="275"/>
      <c r="E6" s="275"/>
    </row>
    <row r="7" spans="1:11" s="326" customFormat="1" ht="12.75" customHeight="1" x14ac:dyDescent="0.25">
      <c r="A7" s="325"/>
      <c r="C7" s="229"/>
      <c r="D7" s="229"/>
      <c r="E7" s="229"/>
      <c r="F7" s="229"/>
    </row>
    <row r="8" spans="1:11" ht="39" customHeight="1" x14ac:dyDescent="0.2">
      <c r="A8" s="985" t="s">
        <v>854</v>
      </c>
      <c r="B8" s="985"/>
      <c r="C8" s="985"/>
      <c r="D8" s="985"/>
      <c r="E8" s="985"/>
      <c r="F8" s="985"/>
    </row>
    <row r="9" spans="1:11" ht="12.75" customHeight="1" thickBot="1" x14ac:dyDescent="0.25">
      <c r="A9" s="327"/>
      <c r="B9" s="327"/>
      <c r="C9" s="327"/>
      <c r="D9" s="327"/>
      <c r="E9" s="327"/>
      <c r="F9" s="327"/>
    </row>
    <row r="10" spans="1:11" s="319" customFormat="1" ht="17.25" customHeight="1" thickBot="1" x14ac:dyDescent="0.25">
      <c r="A10" s="986" t="s">
        <v>290</v>
      </c>
      <c r="B10" s="988" t="s">
        <v>161</v>
      </c>
      <c r="C10" s="981" t="s">
        <v>285</v>
      </c>
      <c r="D10" s="989"/>
      <c r="E10" s="990" t="s">
        <v>69</v>
      </c>
      <c r="F10" s="991"/>
    </row>
    <row r="11" spans="1:11" s="319" customFormat="1" ht="15.75" thickBot="1" x14ac:dyDescent="0.25">
      <c r="A11" s="987"/>
      <c r="B11" s="988"/>
      <c r="C11" s="328" t="s">
        <v>282</v>
      </c>
      <c r="D11" s="328" t="s">
        <v>283</v>
      </c>
      <c r="E11" s="992"/>
      <c r="F11" s="993"/>
    </row>
    <row r="12" spans="1:11" s="319" customFormat="1" ht="15.75" customHeight="1" thickBot="1" x14ac:dyDescent="0.25">
      <c r="A12" s="977" t="s">
        <v>162</v>
      </c>
      <c r="B12" s="978"/>
      <c r="C12" s="329"/>
      <c r="D12" s="329"/>
      <c r="E12" s="331"/>
      <c r="F12" s="332"/>
    </row>
    <row r="13" spans="1:11" s="319" customFormat="1" ht="15.75" customHeight="1" x14ac:dyDescent="0.2">
      <c r="A13" s="333" t="s">
        <v>338</v>
      </c>
      <c r="B13" s="334" t="s">
        <v>339</v>
      </c>
      <c r="C13" s="335"/>
      <c r="D13" s="335"/>
      <c r="E13" s="336"/>
      <c r="F13" s="337"/>
    </row>
    <row r="14" spans="1:11" s="319" customFormat="1" ht="15.75" customHeight="1" x14ac:dyDescent="0.2">
      <c r="A14" s="338" t="s">
        <v>340</v>
      </c>
      <c r="B14" s="339" t="s">
        <v>341</v>
      </c>
      <c r="C14" s="340"/>
      <c r="D14" s="340"/>
      <c r="E14" s="341"/>
      <c r="F14" s="342"/>
    </row>
    <row r="15" spans="1:11" s="319" customFormat="1" ht="15.75" customHeight="1" x14ac:dyDescent="0.2">
      <c r="A15" s="343" t="s">
        <v>342</v>
      </c>
      <c r="B15" s="344" t="s">
        <v>343</v>
      </c>
      <c r="C15" s="340"/>
      <c r="D15" s="340"/>
      <c r="E15" s="341"/>
      <c r="F15" s="342"/>
    </row>
    <row r="16" spans="1:11" s="319" customFormat="1" ht="15.75" customHeight="1" thickBot="1" x14ac:dyDescent="0.25">
      <c r="A16" s="345"/>
      <c r="B16" s="346" t="s">
        <v>464</v>
      </c>
      <c r="C16" s="347"/>
      <c r="D16" s="347"/>
      <c r="E16" s="348"/>
      <c r="F16" s="349"/>
    </row>
    <row r="17" spans="1:6" s="354" customFormat="1" ht="15.75" customHeight="1" thickBot="1" x14ac:dyDescent="0.25">
      <c r="A17" s="979" t="s">
        <v>156</v>
      </c>
      <c r="B17" s="980"/>
      <c r="C17" s="351"/>
      <c r="D17" s="351"/>
      <c r="E17" s="352"/>
      <c r="F17" s="353"/>
    </row>
    <row r="18" spans="1:6" s="354" customFormat="1" ht="15.75" customHeight="1" x14ac:dyDescent="0.2">
      <c r="A18" s="355" t="s">
        <v>344</v>
      </c>
      <c r="B18" s="356" t="s">
        <v>30</v>
      </c>
      <c r="C18" s="356"/>
      <c r="D18" s="356"/>
      <c r="E18" s="357"/>
      <c r="F18" s="358"/>
    </row>
    <row r="19" spans="1:6" s="354" customFormat="1" ht="15.75" customHeight="1" thickBot="1" x14ac:dyDescent="0.25">
      <c r="A19" s="345" t="s">
        <v>340</v>
      </c>
      <c r="B19" s="359" t="s">
        <v>31</v>
      </c>
      <c r="C19" s="360"/>
      <c r="D19" s="360"/>
      <c r="E19" s="361"/>
      <c r="F19" s="358"/>
    </row>
    <row r="20" spans="1:6" s="319" customFormat="1" ht="15.75" customHeight="1" x14ac:dyDescent="0.2">
      <c r="A20" s="362" t="s">
        <v>344</v>
      </c>
      <c r="B20" s="363" t="s">
        <v>244</v>
      </c>
      <c r="C20" s="346"/>
      <c r="D20" s="346"/>
      <c r="E20" s="364"/>
      <c r="F20" s="365"/>
    </row>
    <row r="21" spans="1:6" s="319" customFormat="1" ht="15.75" customHeight="1" x14ac:dyDescent="0.2">
      <c r="A21" s="338" t="s">
        <v>340</v>
      </c>
      <c r="B21" s="340" t="s">
        <v>284</v>
      </c>
      <c r="C21" s="340"/>
      <c r="D21" s="340"/>
      <c r="E21" s="341"/>
      <c r="F21" s="365"/>
    </row>
    <row r="22" spans="1:6" s="319" customFormat="1" ht="15.75" customHeight="1" thickBot="1" x14ac:dyDescent="0.25">
      <c r="A22" s="345"/>
      <c r="B22" s="359" t="s">
        <v>463</v>
      </c>
      <c r="C22" s="347"/>
      <c r="D22" s="347"/>
      <c r="E22" s="348"/>
      <c r="F22" s="365"/>
    </row>
    <row r="23" spans="1:6" s="319" customFormat="1" ht="15.75" customHeight="1" x14ac:dyDescent="0.2">
      <c r="A23" s="333" t="s">
        <v>344</v>
      </c>
      <c r="B23" s="334" t="s">
        <v>345</v>
      </c>
      <c r="C23" s="335"/>
      <c r="D23" s="335"/>
      <c r="E23" s="336"/>
      <c r="F23" s="365"/>
    </row>
    <row r="24" spans="1:6" s="319" customFormat="1" ht="15.75" customHeight="1" x14ac:dyDescent="0.2">
      <c r="A24" s="338" t="s">
        <v>346</v>
      </c>
      <c r="B24" s="340" t="s">
        <v>284</v>
      </c>
      <c r="C24" s="340"/>
      <c r="D24" s="340"/>
      <c r="E24" s="341"/>
      <c r="F24" s="365"/>
    </row>
    <row r="25" spans="1:6" s="319" customFormat="1" ht="15.75" customHeight="1" thickBot="1" x14ac:dyDescent="0.25">
      <c r="A25" s="338"/>
      <c r="B25" s="366" t="s">
        <v>463</v>
      </c>
      <c r="C25" s="340"/>
      <c r="D25" s="340"/>
      <c r="E25" s="341"/>
      <c r="F25" s="365"/>
    </row>
    <row r="26" spans="1:6" s="319" customFormat="1" ht="15.75" customHeight="1" x14ac:dyDescent="0.2">
      <c r="A26" s="333" t="s">
        <v>347</v>
      </c>
      <c r="B26" s="334" t="s">
        <v>348</v>
      </c>
      <c r="C26" s="335"/>
      <c r="D26" s="335"/>
      <c r="E26" s="336"/>
      <c r="F26" s="365"/>
    </row>
    <row r="27" spans="1:6" s="319" customFormat="1" ht="15.75" customHeight="1" x14ac:dyDescent="0.2">
      <c r="A27" s="338" t="s">
        <v>340</v>
      </c>
      <c r="B27" s="340" t="s">
        <v>284</v>
      </c>
      <c r="C27" s="340"/>
      <c r="D27" s="340"/>
      <c r="E27" s="341"/>
      <c r="F27" s="365"/>
    </row>
    <row r="28" spans="1:6" s="319" customFormat="1" ht="15.75" customHeight="1" thickBot="1" x14ac:dyDescent="0.25">
      <c r="A28" s="338"/>
      <c r="B28" s="366" t="s">
        <v>464</v>
      </c>
      <c r="C28" s="340"/>
      <c r="D28" s="340"/>
      <c r="E28" s="341"/>
      <c r="F28" s="365"/>
    </row>
    <row r="29" spans="1:6" s="319" customFormat="1" ht="15.75" customHeight="1" x14ac:dyDescent="0.2">
      <c r="A29" s="333" t="s">
        <v>347</v>
      </c>
      <c r="B29" s="334" t="s">
        <v>349</v>
      </c>
      <c r="C29" s="335"/>
      <c r="D29" s="335"/>
      <c r="E29" s="336"/>
      <c r="F29" s="365"/>
    </row>
    <row r="30" spans="1:6" s="319" customFormat="1" ht="15.75" customHeight="1" x14ac:dyDescent="0.2">
      <c r="A30" s="338" t="s">
        <v>340</v>
      </c>
      <c r="B30" s="340" t="s">
        <v>284</v>
      </c>
      <c r="C30" s="340"/>
      <c r="D30" s="340"/>
      <c r="E30" s="341"/>
      <c r="F30" s="365"/>
    </row>
    <row r="31" spans="1:6" s="319" customFormat="1" ht="15.75" customHeight="1" thickBot="1" x14ac:dyDescent="0.25">
      <c r="A31" s="343"/>
      <c r="B31" s="366" t="s">
        <v>463</v>
      </c>
      <c r="C31" s="367"/>
      <c r="D31" s="367"/>
      <c r="E31" s="368"/>
      <c r="F31" s="369"/>
    </row>
    <row r="32" spans="1:6" s="354" customFormat="1" ht="15.75" customHeight="1" thickBot="1" x14ac:dyDescent="0.25">
      <c r="A32" s="981" t="s">
        <v>156</v>
      </c>
      <c r="B32" s="982"/>
      <c r="C32" s="351"/>
      <c r="D32" s="351"/>
      <c r="E32" s="352"/>
      <c r="F32" s="353"/>
    </row>
    <row r="33" spans="1:6" s="319" customFormat="1" ht="15.75" customHeight="1" thickBot="1" x14ac:dyDescent="0.25">
      <c r="A33" s="370" t="s">
        <v>23</v>
      </c>
      <c r="B33" s="356" t="s">
        <v>246</v>
      </c>
      <c r="C33" s="371"/>
      <c r="D33" s="371"/>
      <c r="E33" s="372"/>
      <c r="F33" s="373"/>
    </row>
    <row r="34" spans="1:6" s="319" customFormat="1" ht="15.75" customHeight="1" thickBot="1" x14ac:dyDescent="0.25">
      <c r="A34" s="374" t="s">
        <v>24</v>
      </c>
      <c r="B34" s="375" t="s">
        <v>25</v>
      </c>
      <c r="C34" s="375"/>
      <c r="D34" s="375"/>
      <c r="E34" s="376"/>
      <c r="F34" s="373"/>
    </row>
    <row r="35" spans="1:6" s="354" customFormat="1" ht="15.75" customHeight="1" thickBot="1" x14ac:dyDescent="0.25">
      <c r="A35" s="981" t="s">
        <v>156</v>
      </c>
      <c r="B35" s="982"/>
      <c r="C35" s="351"/>
      <c r="D35" s="351"/>
      <c r="E35" s="352"/>
      <c r="F35" s="353"/>
    </row>
    <row r="36" spans="1:6" s="319" customFormat="1" ht="15.75" customHeight="1" thickBot="1" x14ac:dyDescent="0.25">
      <c r="A36" s="370" t="s">
        <v>163</v>
      </c>
      <c r="B36" s="356" t="s">
        <v>350</v>
      </c>
      <c r="C36" s="371"/>
      <c r="D36" s="371"/>
      <c r="E36" s="372"/>
      <c r="F36" s="373"/>
    </row>
    <row r="37" spans="1:6" s="319" customFormat="1" ht="15.75" customHeight="1" thickBot="1" x14ac:dyDescent="0.25">
      <c r="A37" s="374" t="s">
        <v>342</v>
      </c>
      <c r="B37" s="375" t="s">
        <v>284</v>
      </c>
      <c r="C37" s="375"/>
      <c r="D37" s="375"/>
      <c r="E37" s="376"/>
      <c r="F37" s="373"/>
    </row>
    <row r="38" spans="1:6" s="354" customFormat="1" ht="15.75" customHeight="1" thickBot="1" x14ac:dyDescent="0.25">
      <c r="A38" s="979" t="s">
        <v>156</v>
      </c>
      <c r="B38" s="980"/>
      <c r="C38" s="350"/>
      <c r="D38" s="350"/>
      <c r="E38" s="377"/>
      <c r="F38" s="373"/>
    </row>
    <row r="39" spans="1:6" s="319" customFormat="1" ht="15.75" customHeight="1" x14ac:dyDescent="0.2">
      <c r="A39" s="333" t="s">
        <v>164</v>
      </c>
      <c r="B39" s="356" t="s">
        <v>167</v>
      </c>
      <c r="C39" s="335"/>
      <c r="D39" s="335"/>
      <c r="E39" s="336"/>
      <c r="F39" s="337"/>
    </row>
    <row r="40" spans="1:6" s="319" customFormat="1" ht="15.75" customHeight="1" thickBot="1" x14ac:dyDescent="0.25">
      <c r="A40" s="378" t="s">
        <v>351</v>
      </c>
      <c r="B40" s="379" t="s">
        <v>168</v>
      </c>
      <c r="C40" s="380"/>
      <c r="D40" s="380"/>
      <c r="E40" s="381"/>
      <c r="F40" s="365"/>
    </row>
    <row r="41" spans="1:6" s="354" customFormat="1" ht="15.75" customHeight="1" thickBot="1" x14ac:dyDescent="0.25">
      <c r="A41" s="979" t="s">
        <v>156</v>
      </c>
      <c r="B41" s="980"/>
      <c r="C41" s="350"/>
      <c r="D41" s="350"/>
      <c r="E41" s="377"/>
      <c r="F41" s="382"/>
    </row>
    <row r="42" spans="1:6" s="319" customFormat="1" ht="15.75" customHeight="1" x14ac:dyDescent="0.2">
      <c r="A42" s="370" t="s">
        <v>465</v>
      </c>
      <c r="B42" s="356" t="s">
        <v>466</v>
      </c>
      <c r="C42" s="371"/>
      <c r="D42" s="371"/>
      <c r="E42" s="372"/>
      <c r="F42" s="342"/>
    </row>
    <row r="43" spans="1:6" s="319" customFormat="1" ht="15.75" customHeight="1" thickBot="1" x14ac:dyDescent="0.25">
      <c r="A43" s="383"/>
      <c r="B43" s="366" t="s">
        <v>464</v>
      </c>
      <c r="C43" s="384"/>
      <c r="D43" s="384"/>
      <c r="E43" s="385"/>
      <c r="F43" s="342"/>
    </row>
    <row r="44" spans="1:6" s="319" customFormat="1" ht="15.75" customHeight="1" thickBot="1" x14ac:dyDescent="0.25">
      <c r="A44" s="979" t="s">
        <v>156</v>
      </c>
      <c r="B44" s="980"/>
      <c r="C44" s="350"/>
      <c r="D44" s="350"/>
      <c r="E44" s="377"/>
      <c r="F44" s="342"/>
    </row>
    <row r="45" spans="1:6" s="319" customFormat="1" ht="15.75" customHeight="1" thickBot="1" x14ac:dyDescent="0.25">
      <c r="A45" s="370" t="s">
        <v>166</v>
      </c>
      <c r="B45" s="386" t="s">
        <v>165</v>
      </c>
      <c r="C45" s="371"/>
      <c r="D45" s="371"/>
      <c r="E45" s="372"/>
      <c r="F45" s="342"/>
    </row>
    <row r="46" spans="1:6" s="319" customFormat="1" ht="15.75" customHeight="1" thickBot="1" x14ac:dyDescent="0.25">
      <c r="A46" s="979" t="s">
        <v>156</v>
      </c>
      <c r="B46" s="980"/>
      <c r="C46" s="351"/>
      <c r="D46" s="351"/>
      <c r="E46" s="352"/>
      <c r="F46" s="353"/>
    </row>
    <row r="47" spans="1:6" s="319" customFormat="1" ht="15.75" customHeight="1" x14ac:dyDescent="0.2">
      <c r="A47" s="333" t="s">
        <v>352</v>
      </c>
      <c r="B47" s="334" t="s">
        <v>353</v>
      </c>
      <c r="C47" s="335"/>
      <c r="D47" s="335"/>
      <c r="E47" s="336"/>
      <c r="F47" s="349"/>
    </row>
    <row r="48" spans="1:6" s="319" customFormat="1" ht="15.75" customHeight="1" thickBot="1" x14ac:dyDescent="0.25">
      <c r="A48" s="387"/>
      <c r="B48" s="366" t="s">
        <v>464</v>
      </c>
      <c r="C48" s="347"/>
      <c r="D48" s="347"/>
      <c r="E48" s="348"/>
      <c r="F48" s="342"/>
    </row>
    <row r="49" spans="1:6" s="319" customFormat="1" ht="15.75" customHeight="1" thickBot="1" x14ac:dyDescent="0.25">
      <c r="A49" s="979" t="s">
        <v>156</v>
      </c>
      <c r="B49" s="980"/>
      <c r="C49" s="388"/>
      <c r="D49" s="388"/>
      <c r="E49" s="389"/>
      <c r="F49" s="390"/>
    </row>
    <row r="50" spans="1:6" s="354" customFormat="1" ht="15.75" customHeight="1" x14ac:dyDescent="0.2">
      <c r="A50" s="391">
        <v>226</v>
      </c>
      <c r="B50" s="334" t="s">
        <v>434</v>
      </c>
      <c r="C50" s="335"/>
      <c r="D50" s="335"/>
      <c r="E50" s="336"/>
      <c r="F50" s="337"/>
    </row>
    <row r="51" spans="1:6" s="319" customFormat="1" ht="15.75" customHeight="1" thickBot="1" x14ac:dyDescent="0.25">
      <c r="A51" s="387"/>
      <c r="B51" s="366" t="s">
        <v>464</v>
      </c>
      <c r="C51" s="347"/>
      <c r="D51" s="347"/>
      <c r="E51" s="348"/>
      <c r="F51" s="349"/>
    </row>
    <row r="52" spans="1:6" s="319" customFormat="1" ht="15.75" customHeight="1" thickBot="1" x14ac:dyDescent="0.25">
      <c r="A52" s="979" t="s">
        <v>156</v>
      </c>
      <c r="B52" s="980"/>
      <c r="C52" s="392"/>
      <c r="D52" s="392"/>
      <c r="E52" s="393"/>
      <c r="F52" s="349"/>
    </row>
    <row r="53" spans="1:6" s="319" customFormat="1" ht="15.75" customHeight="1" x14ac:dyDescent="0.2">
      <c r="A53" s="355" t="s">
        <v>308</v>
      </c>
      <c r="B53" s="394" t="s">
        <v>104</v>
      </c>
      <c r="C53" s="340"/>
      <c r="D53" s="340"/>
      <c r="E53" s="341"/>
      <c r="F53" s="349"/>
    </row>
    <row r="54" spans="1:6" s="319" customFormat="1" ht="15.75" customHeight="1" x14ac:dyDescent="0.2">
      <c r="A54" s="338" t="s">
        <v>125</v>
      </c>
      <c r="B54" s="366" t="s">
        <v>464</v>
      </c>
      <c r="C54" s="340"/>
      <c r="D54" s="340"/>
      <c r="E54" s="341"/>
      <c r="F54" s="349"/>
    </row>
    <row r="55" spans="1:6" s="319" customFormat="1" ht="15.75" customHeight="1" x14ac:dyDescent="0.2">
      <c r="A55" s="338" t="s">
        <v>308</v>
      </c>
      <c r="B55" s="340" t="s">
        <v>169</v>
      </c>
      <c r="C55" s="340"/>
      <c r="D55" s="340"/>
      <c r="E55" s="341"/>
      <c r="F55" s="349"/>
    </row>
    <row r="56" spans="1:6" s="319" customFormat="1" ht="15.75" customHeight="1" x14ac:dyDescent="0.2">
      <c r="A56" s="338" t="s">
        <v>125</v>
      </c>
      <c r="B56" s="366" t="s">
        <v>464</v>
      </c>
      <c r="C56" s="340"/>
      <c r="D56" s="340"/>
      <c r="E56" s="341"/>
      <c r="F56" s="349"/>
    </row>
    <row r="57" spans="1:6" ht="18.75" customHeight="1" x14ac:dyDescent="0.2">
      <c r="A57" s="338" t="s">
        <v>308</v>
      </c>
      <c r="B57" s="340" t="s">
        <v>63</v>
      </c>
      <c r="C57" s="340"/>
      <c r="D57" s="340"/>
      <c r="E57" s="341"/>
      <c r="F57" s="349"/>
    </row>
    <row r="58" spans="1:6" ht="18" customHeight="1" thickBot="1" x14ac:dyDescent="0.25">
      <c r="A58" s="345" t="s">
        <v>125</v>
      </c>
      <c r="B58" s="366" t="s">
        <v>464</v>
      </c>
      <c r="C58" s="347"/>
      <c r="D58" s="347"/>
      <c r="E58" s="348"/>
      <c r="F58" s="365"/>
    </row>
    <row r="59" spans="1:6" s="319" customFormat="1" ht="15.75" customHeight="1" thickBot="1" x14ac:dyDescent="0.25">
      <c r="A59" s="979" t="s">
        <v>156</v>
      </c>
      <c r="B59" s="980"/>
      <c r="C59" s="351"/>
      <c r="D59" s="351"/>
      <c r="E59" s="352"/>
      <c r="F59" s="353"/>
    </row>
    <row r="60" spans="1:6" s="319" customFormat="1" ht="15.75" customHeight="1" thickBot="1" x14ac:dyDescent="0.25">
      <c r="A60" s="983" t="s">
        <v>39</v>
      </c>
      <c r="B60" s="984"/>
      <c r="C60" s="351"/>
      <c r="D60" s="351"/>
      <c r="E60" s="352"/>
      <c r="F60" s="273"/>
    </row>
    <row r="61" spans="1:6" s="319" customFormat="1" ht="15.75" customHeight="1" x14ac:dyDescent="0.2">
      <c r="A61" s="321"/>
      <c r="B61" s="321"/>
      <c r="C61" s="395"/>
      <c r="D61" s="395"/>
      <c r="E61" s="395"/>
      <c r="F61" s="396"/>
    </row>
    <row r="62" spans="1:6" s="319" customFormat="1" ht="15.75" customHeight="1" x14ac:dyDescent="0.2">
      <c r="A62" s="321"/>
      <c r="B62" s="321"/>
      <c r="C62" s="395"/>
      <c r="D62" s="395"/>
      <c r="E62" s="395"/>
      <c r="F62" s="396"/>
    </row>
    <row r="63" spans="1:6" s="319" customFormat="1" ht="15.75" customHeight="1" x14ac:dyDescent="0.2">
      <c r="A63" s="227" t="s">
        <v>380</v>
      </c>
      <c r="B63" s="227"/>
      <c r="C63" s="968"/>
      <c r="D63" s="968"/>
      <c r="E63" s="968" t="s">
        <v>379</v>
      </c>
      <c r="F63" s="968"/>
    </row>
    <row r="64" spans="1:6" s="319" customFormat="1" ht="15.75" customHeight="1" x14ac:dyDescent="0.2">
      <c r="A64" s="227" t="s">
        <v>372</v>
      </c>
      <c r="B64" s="227"/>
      <c r="C64" s="227"/>
      <c r="D64" s="227"/>
      <c r="E64" s="969" t="s">
        <v>371</v>
      </c>
      <c r="F64" s="969"/>
    </row>
    <row r="65" s="319" customFormat="1" ht="15.75" customHeight="1" x14ac:dyDescent="0.2"/>
    <row r="66" s="319" customFormat="1" ht="15.75" customHeight="1" x14ac:dyDescent="0.2"/>
    <row r="67" s="319" customFormat="1" ht="15.75" customHeight="1" x14ac:dyDescent="0.2"/>
    <row r="68" s="319" customFormat="1" ht="15.75" customHeight="1" x14ac:dyDescent="0.2"/>
    <row r="69" s="319" customFormat="1" ht="15.75" customHeight="1" x14ac:dyDescent="0.2"/>
    <row r="70" s="319" customFormat="1" ht="15.75" customHeight="1" x14ac:dyDescent="0.2"/>
    <row r="71" s="319" customFormat="1" ht="15.75" customHeight="1" x14ac:dyDescent="0.2"/>
    <row r="72" s="319" customFormat="1" ht="15.75" customHeight="1" x14ac:dyDescent="0.2"/>
    <row r="73" s="319" customFormat="1" ht="15.75" customHeight="1" x14ac:dyDescent="0.2"/>
    <row r="74" s="319" customFormat="1" ht="15.75" customHeight="1" x14ac:dyDescent="0.2"/>
    <row r="75" s="319" customFormat="1" ht="15.75" customHeight="1" x14ac:dyDescent="0.2"/>
    <row r="76" s="319" customFormat="1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customSheetViews>
    <customSheetView guid="{17151551-8460-47BF-8C20-7FE2DB216614}" showRuler="0">
      <selection activeCell="K12" sqref="K12"/>
      <pageMargins left="0.31496062992125984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fitToPage="1" topLeftCell="A22">
      <selection activeCell="J39" sqref="J39"/>
      <pageMargins left="0.24" right="0.27559055118110237" top="0.18" bottom="0.27559055118110237" header="0.19685039370078741" footer="0.19685039370078741"/>
      <pageSetup paperSize="9" scale="83" orientation="portrait" r:id="rId2"/>
      <headerFooter alignWithMargins="0"/>
    </customSheetView>
  </customSheetViews>
  <mergeCells count="27">
    <mergeCell ref="I2:K2"/>
    <mergeCell ref="C1:E1"/>
    <mergeCell ref="A8:F8"/>
    <mergeCell ref="A10:A11"/>
    <mergeCell ref="B10:B11"/>
    <mergeCell ref="A4:B4"/>
    <mergeCell ref="A5:B5"/>
    <mergeCell ref="A6:B6"/>
    <mergeCell ref="C2:F2"/>
    <mergeCell ref="C3:F3"/>
    <mergeCell ref="C10:D10"/>
    <mergeCell ref="E10:F11"/>
    <mergeCell ref="A12:B12"/>
    <mergeCell ref="A17:B17"/>
    <mergeCell ref="A32:B32"/>
    <mergeCell ref="A35:B35"/>
    <mergeCell ref="E64:F64"/>
    <mergeCell ref="A38:B38"/>
    <mergeCell ref="A59:B59"/>
    <mergeCell ref="A60:B60"/>
    <mergeCell ref="C63:D63"/>
    <mergeCell ref="A41:B41"/>
    <mergeCell ref="E63:F63"/>
    <mergeCell ref="A52:B52"/>
    <mergeCell ref="A44:B44"/>
    <mergeCell ref="A46:B46"/>
    <mergeCell ref="A49:B49"/>
  </mergeCells>
  <phoneticPr fontId="0" type="noConversion"/>
  <pageMargins left="0.23622047244094491" right="0.27559055118110237" top="0.19685039370078741" bottom="0.27559055118110237" header="0.19685039370078741" footer="0.19685039370078741"/>
  <pageSetup paperSize="9" scale="75"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zoomScaleNormal="100" workbookViewId="0">
      <selection activeCell="A39" sqref="A39"/>
    </sheetView>
  </sheetViews>
  <sheetFormatPr defaultRowHeight="15" x14ac:dyDescent="0.2"/>
  <cols>
    <col min="1" max="1" width="5.7109375" style="405" customWidth="1"/>
    <col min="2" max="4" width="11.85546875" style="405" customWidth="1"/>
    <col min="5" max="5" width="18.42578125" style="405" customWidth="1"/>
    <col min="6" max="6" width="20.28515625" style="405" customWidth="1"/>
    <col min="7" max="7" width="22.5703125" style="405" customWidth="1"/>
    <col min="8" max="16384" width="9.140625" style="405"/>
  </cols>
  <sheetData>
    <row r="1" spans="1:7" s="400" customFormat="1" x14ac:dyDescent="0.25">
      <c r="F1" s="401" t="s">
        <v>602</v>
      </c>
    </row>
    <row r="2" spans="1:7" s="400" customFormat="1" ht="86.25" customHeight="1" x14ac:dyDescent="0.25">
      <c r="F2" s="957" t="s">
        <v>619</v>
      </c>
      <c r="G2" s="958"/>
    </row>
    <row r="3" spans="1:7" s="279" customFormat="1" ht="12" customHeight="1" x14ac:dyDescent="0.2">
      <c r="A3" s="775" t="s">
        <v>381</v>
      </c>
      <c r="B3" s="733"/>
      <c r="C3" s="274"/>
      <c r="D3" s="274"/>
    </row>
    <row r="4" spans="1:7" s="280" customFormat="1" ht="12.75" customHeight="1" x14ac:dyDescent="0.2">
      <c r="A4" s="975" t="s">
        <v>369</v>
      </c>
      <c r="B4" s="975"/>
      <c r="C4" s="275"/>
      <c r="D4" s="275"/>
    </row>
    <row r="5" spans="1:7" s="280" customFormat="1" ht="14.25" customHeight="1" x14ac:dyDescent="0.2">
      <c r="A5" s="976" t="s">
        <v>370</v>
      </c>
      <c r="B5" s="976"/>
      <c r="C5" s="275"/>
      <c r="D5" s="275"/>
    </row>
    <row r="6" spans="1:7" s="402" customFormat="1" ht="10.5" customHeight="1" x14ac:dyDescent="0.2">
      <c r="F6" s="403"/>
      <c r="G6" s="404"/>
    </row>
    <row r="7" spans="1:7" ht="51.75" customHeight="1" x14ac:dyDescent="0.2">
      <c r="A7" s="994" t="s">
        <v>326</v>
      </c>
      <c r="B7" s="995"/>
      <c r="C7" s="995"/>
      <c r="D7" s="995"/>
      <c r="E7" s="995"/>
      <c r="F7" s="995"/>
      <c r="G7" s="995"/>
    </row>
    <row r="8" spans="1:7" ht="8.25" customHeight="1" x14ac:dyDescent="0.2">
      <c r="G8" s="406"/>
    </row>
    <row r="9" spans="1:7" ht="21" customHeight="1" x14ac:dyDescent="0.2">
      <c r="A9" s="1002" t="s">
        <v>266</v>
      </c>
      <c r="B9" s="1002"/>
      <c r="C9" s="1002"/>
      <c r="D9" s="1002"/>
      <c r="E9" s="1002"/>
      <c r="F9" s="1002"/>
      <c r="G9" s="1002"/>
    </row>
    <row r="10" spans="1:7" ht="8.25" customHeight="1" thickBot="1" x14ac:dyDescent="0.25"/>
    <row r="11" spans="1:7" x14ac:dyDescent="0.2">
      <c r="A11" s="1006" t="s">
        <v>267</v>
      </c>
      <c r="B11" s="996" t="s">
        <v>268</v>
      </c>
      <c r="C11" s="1004"/>
      <c r="D11" s="1004"/>
      <c r="E11" s="1006" t="s">
        <v>269</v>
      </c>
      <c r="F11" s="996" t="s">
        <v>270</v>
      </c>
      <c r="G11" s="1006" t="s">
        <v>271</v>
      </c>
    </row>
    <row r="12" spans="1:7" ht="15.75" thickBot="1" x14ac:dyDescent="0.25">
      <c r="A12" s="1007"/>
      <c r="B12" s="997"/>
      <c r="C12" s="1005"/>
      <c r="D12" s="1005"/>
      <c r="E12" s="1007"/>
      <c r="F12" s="997"/>
      <c r="G12" s="1008"/>
    </row>
    <row r="13" spans="1:7" ht="17.25" customHeight="1" x14ac:dyDescent="0.2">
      <c r="A13" s="407" t="s">
        <v>272</v>
      </c>
      <c r="B13" s="397" t="s">
        <v>273</v>
      </c>
      <c r="C13" s="398"/>
      <c r="D13" s="398"/>
      <c r="E13" s="398"/>
      <c r="F13" s="408"/>
      <c r="G13" s="772"/>
    </row>
    <row r="14" spans="1:7" ht="14.25" customHeight="1" thickBot="1" x14ac:dyDescent="0.25">
      <c r="A14" s="409"/>
      <c r="B14" s="410" t="s">
        <v>274</v>
      </c>
      <c r="C14" s="411"/>
      <c r="D14" s="411"/>
      <c r="E14" s="411"/>
      <c r="F14" s="411"/>
      <c r="G14" s="771"/>
    </row>
    <row r="15" spans="1:7" ht="15.75" customHeight="1" x14ac:dyDescent="0.2">
      <c r="A15" s="998"/>
      <c r="B15" s="412" t="s">
        <v>234</v>
      </c>
      <c r="C15" s="413"/>
      <c r="D15" s="413"/>
      <c r="E15" s="736"/>
      <c r="F15" s="414"/>
      <c r="G15" s="999"/>
    </row>
    <row r="16" spans="1:7" ht="13.5" customHeight="1" x14ac:dyDescent="0.2">
      <c r="A16" s="999"/>
      <c r="B16" s="415"/>
      <c r="C16" s="416"/>
      <c r="D16" s="416"/>
      <c r="E16" s="737"/>
      <c r="F16" s="417"/>
      <c r="G16" s="1000"/>
    </row>
    <row r="17" spans="1:7" ht="13.5" customHeight="1" x14ac:dyDescent="0.2">
      <c r="A17" s="1001"/>
      <c r="B17" s="418" t="s">
        <v>235</v>
      </c>
      <c r="C17" s="419"/>
      <c r="D17" s="419"/>
      <c r="E17" s="735"/>
      <c r="F17" s="420"/>
      <c r="G17" s="1000"/>
    </row>
    <row r="18" spans="1:7" ht="13.5" customHeight="1" x14ac:dyDescent="0.2">
      <c r="A18" s="999"/>
      <c r="B18" s="415"/>
      <c r="C18" s="416"/>
      <c r="D18" s="416"/>
      <c r="E18" s="737"/>
      <c r="F18" s="417"/>
      <c r="G18" s="1000"/>
    </row>
    <row r="19" spans="1:7" ht="13.5" customHeight="1" x14ac:dyDescent="0.2">
      <c r="A19" s="421"/>
      <c r="B19" s="418" t="s">
        <v>236</v>
      </c>
      <c r="C19" s="419"/>
      <c r="D19" s="419"/>
      <c r="E19" s="735"/>
      <c r="F19" s="420"/>
      <c r="G19" s="1000"/>
    </row>
    <row r="20" spans="1:7" ht="13.5" customHeight="1" x14ac:dyDescent="0.2">
      <c r="A20" s="422"/>
      <c r="B20" s="415"/>
      <c r="C20" s="416"/>
      <c r="D20" s="416"/>
      <c r="E20" s="737"/>
      <c r="F20" s="417"/>
      <c r="G20" s="1000"/>
    </row>
    <row r="21" spans="1:7" ht="13.5" customHeight="1" x14ac:dyDescent="0.2">
      <c r="A21" s="421"/>
      <c r="B21" s="418" t="s">
        <v>237</v>
      </c>
      <c r="C21" s="419"/>
      <c r="D21" s="419"/>
      <c r="E21" s="735"/>
      <c r="F21" s="420"/>
      <c r="G21" s="1000"/>
    </row>
    <row r="22" spans="1:7" ht="13.5" customHeight="1" x14ac:dyDescent="0.2">
      <c r="A22" s="422"/>
      <c r="B22" s="415"/>
      <c r="C22" s="416"/>
      <c r="D22" s="416"/>
      <c r="E22" s="737"/>
      <c r="F22" s="417"/>
      <c r="G22" s="1000"/>
    </row>
    <row r="23" spans="1:7" ht="13.5" customHeight="1" x14ac:dyDescent="0.2">
      <c r="A23" s="421"/>
      <c r="B23" s="418" t="s">
        <v>240</v>
      </c>
      <c r="C23" s="419"/>
      <c r="D23" s="419"/>
      <c r="E23" s="735"/>
      <c r="F23" s="420"/>
      <c r="G23" s="1000"/>
    </row>
    <row r="24" spans="1:7" ht="13.5" customHeight="1" x14ac:dyDescent="0.2">
      <c r="A24" s="422"/>
      <c r="B24" s="415"/>
      <c r="C24" s="416"/>
      <c r="D24" s="416"/>
      <c r="E24" s="737"/>
      <c r="F24" s="417"/>
      <c r="G24" s="1000"/>
    </row>
    <row r="25" spans="1:7" ht="13.5" customHeight="1" x14ac:dyDescent="0.2">
      <c r="A25" s="421"/>
      <c r="B25" s="418" t="s">
        <v>275</v>
      </c>
      <c r="C25" s="419"/>
      <c r="D25" s="419"/>
      <c r="E25" s="735"/>
      <c r="F25" s="420"/>
      <c r="G25" s="1000"/>
    </row>
    <row r="26" spans="1:7" ht="13.5" customHeight="1" x14ac:dyDescent="0.2">
      <c r="A26" s="422"/>
      <c r="B26" s="415"/>
      <c r="C26" s="416"/>
      <c r="D26" s="416"/>
      <c r="E26" s="737"/>
      <c r="F26" s="417"/>
      <c r="G26" s="1000"/>
    </row>
    <row r="27" spans="1:7" ht="13.5" customHeight="1" x14ac:dyDescent="0.2">
      <c r="A27" s="423"/>
      <c r="B27" s="412" t="s">
        <v>276</v>
      </c>
      <c r="C27" s="413"/>
      <c r="D27" s="413"/>
      <c r="E27" s="735"/>
      <c r="F27" s="414"/>
      <c r="G27" s="1000"/>
    </row>
    <row r="28" spans="1:7" ht="13.5" customHeight="1" thickBot="1" x14ac:dyDescent="0.25">
      <c r="A28" s="423"/>
      <c r="B28" s="412"/>
      <c r="C28" s="413"/>
      <c r="D28" s="413"/>
      <c r="E28" s="736"/>
      <c r="F28" s="414"/>
      <c r="G28" s="1001"/>
    </row>
    <row r="29" spans="1:7" x14ac:dyDescent="0.2">
      <c r="A29" s="407" t="s">
        <v>277</v>
      </c>
      <c r="B29" s="397" t="s">
        <v>335</v>
      </c>
      <c r="C29" s="398"/>
      <c r="D29" s="398"/>
      <c r="E29" s="397"/>
      <c r="F29" s="399"/>
      <c r="G29" s="774"/>
    </row>
    <row r="30" spans="1:7" ht="15" customHeight="1" thickBot="1" x14ac:dyDescent="0.25">
      <c r="A30" s="409"/>
      <c r="B30" s="410" t="s">
        <v>274</v>
      </c>
      <c r="C30" s="411"/>
      <c r="D30" s="411"/>
      <c r="E30" s="411"/>
      <c r="F30" s="411"/>
      <c r="G30" s="773"/>
    </row>
    <row r="31" spans="1:7" ht="13.5" customHeight="1" x14ac:dyDescent="0.2">
      <c r="A31" s="423"/>
      <c r="B31" s="412" t="s">
        <v>234</v>
      </c>
      <c r="C31" s="413"/>
      <c r="D31" s="413"/>
      <c r="E31" s="998"/>
      <c r="F31" s="414"/>
      <c r="G31" s="999"/>
    </row>
    <row r="32" spans="1:7" ht="13.5" customHeight="1" x14ac:dyDescent="0.2">
      <c r="A32" s="422"/>
      <c r="B32" s="415"/>
      <c r="C32" s="416"/>
      <c r="D32" s="416"/>
      <c r="E32" s="999"/>
      <c r="F32" s="417"/>
      <c r="G32" s="1000"/>
    </row>
    <row r="33" spans="1:7" ht="13.5" customHeight="1" x14ac:dyDescent="0.2">
      <c r="A33" s="421"/>
      <c r="B33" s="418" t="s">
        <v>235</v>
      </c>
      <c r="C33" s="419"/>
      <c r="D33" s="419"/>
      <c r="E33" s="1001"/>
      <c r="F33" s="420"/>
      <c r="G33" s="1000"/>
    </row>
    <row r="34" spans="1:7" ht="13.5" customHeight="1" x14ac:dyDescent="0.2">
      <c r="A34" s="422"/>
      <c r="B34" s="415"/>
      <c r="C34" s="416"/>
      <c r="D34" s="416"/>
      <c r="E34" s="999"/>
      <c r="F34" s="417"/>
      <c r="G34" s="1000"/>
    </row>
    <row r="35" spans="1:7" ht="13.5" customHeight="1" x14ac:dyDescent="0.2">
      <c r="A35" s="421"/>
      <c r="B35" s="418" t="s">
        <v>236</v>
      </c>
      <c r="C35" s="419"/>
      <c r="D35" s="419"/>
      <c r="E35" s="1001"/>
      <c r="F35" s="420"/>
      <c r="G35" s="1000"/>
    </row>
    <row r="36" spans="1:7" ht="13.5" customHeight="1" thickBot="1" x14ac:dyDescent="0.25">
      <c r="A36" s="423"/>
      <c r="B36" s="412"/>
      <c r="C36" s="413"/>
      <c r="D36" s="413"/>
      <c r="E36" s="998"/>
      <c r="F36" s="414"/>
      <c r="G36" s="1001"/>
    </row>
    <row r="37" spans="1:7" x14ac:dyDescent="0.2">
      <c r="A37" s="424"/>
      <c r="B37" s="398" t="s">
        <v>278</v>
      </c>
      <c r="C37" s="398"/>
      <c r="D37" s="398"/>
      <c r="E37" s="398"/>
      <c r="F37" s="398"/>
      <c r="G37" s="772"/>
    </row>
    <row r="38" spans="1:7" ht="18.75" customHeight="1" thickBot="1" x14ac:dyDescent="0.25">
      <c r="A38" s="409"/>
      <c r="B38" s="425" t="s">
        <v>279</v>
      </c>
      <c r="C38" s="425"/>
      <c r="D38" s="425"/>
      <c r="E38" s="411"/>
      <c r="F38" s="411"/>
      <c r="G38" s="771"/>
    </row>
    <row r="39" spans="1:7" x14ac:dyDescent="0.2">
      <c r="A39" s="413" t="s">
        <v>280</v>
      </c>
      <c r="B39" s="413"/>
      <c r="C39" s="413"/>
      <c r="D39" s="413"/>
      <c r="E39" s="413"/>
      <c r="F39" s="413"/>
      <c r="G39" s="413"/>
    </row>
    <row r="40" spans="1:7" x14ac:dyDescent="0.2">
      <c r="A40" s="413"/>
      <c r="F40" s="1003"/>
      <c r="G40" s="1003"/>
    </row>
    <row r="42" spans="1:7" s="227" customFormat="1" ht="18.75" customHeight="1" x14ac:dyDescent="0.2">
      <c r="A42" s="227" t="s">
        <v>380</v>
      </c>
      <c r="E42" s="968" t="s">
        <v>379</v>
      </c>
      <c r="F42" s="968"/>
    </row>
    <row r="43" spans="1:7" s="227" customFormat="1" ht="30.75" customHeight="1" x14ac:dyDescent="0.2">
      <c r="A43" s="227" t="s">
        <v>372</v>
      </c>
      <c r="E43" s="319" t="s">
        <v>371</v>
      </c>
      <c r="F43" s="319"/>
    </row>
  </sheetData>
  <customSheetViews>
    <customSheetView guid="{17151551-8460-47BF-8C20-7FE2DB216614}" showPageBreaks="1" fitToPage="1" showRuler="0" topLeftCell="A4">
      <selection activeCell="L16" sqref="L16"/>
      <pageMargins left="1.0629921259842521" right="0.19685039370078741" top="0.31496062992125984" bottom="0.59055118110236227" header="0.19685039370078741" footer="0.51181102362204722"/>
      <pageSetup paperSize="9" scale="76" orientation="portrait" horizontalDpi="300" verticalDpi="300" r:id="rId1"/>
      <headerFooter alignWithMargins="0"/>
    </customSheetView>
    <customSheetView guid="{DE9178B7-7BAA-4669-9575-43FAD4CFD495}">
      <selection activeCell="A3" sqref="A3:IV5"/>
      <pageMargins left="0.24" right="0.19685039370078741" top="0.31496062992125984" bottom="0.59055118110236227" header="0.19" footer="0.51181102362204722"/>
      <pageSetup paperSize="9" orientation="portrait" r:id="rId2"/>
      <headerFooter alignWithMargins="0"/>
    </customSheetView>
  </customSheetViews>
  <mergeCells count="27">
    <mergeCell ref="E42:F42"/>
    <mergeCell ref="E31:E32"/>
    <mergeCell ref="G21:G22"/>
    <mergeCell ref="A9:G9"/>
    <mergeCell ref="G15:G16"/>
    <mergeCell ref="A17:A18"/>
    <mergeCell ref="F40:G40"/>
    <mergeCell ref="E33:E34"/>
    <mergeCell ref="B11:D12"/>
    <mergeCell ref="A11:A12"/>
    <mergeCell ref="E11:E12"/>
    <mergeCell ref="G11:G12"/>
    <mergeCell ref="G23:G24"/>
    <mergeCell ref="G31:G32"/>
    <mergeCell ref="G27:G28"/>
    <mergeCell ref="G33:G34"/>
    <mergeCell ref="G35:G36"/>
    <mergeCell ref="E35:E36"/>
    <mergeCell ref="F2:G2"/>
    <mergeCell ref="G19:G20"/>
    <mergeCell ref="G17:G18"/>
    <mergeCell ref="G25:G26"/>
    <mergeCell ref="A4:B4"/>
    <mergeCell ref="A7:G7"/>
    <mergeCell ref="F11:F12"/>
    <mergeCell ref="A15:A16"/>
    <mergeCell ref="A5:B5"/>
  </mergeCells>
  <phoneticPr fontId="3" type="noConversion"/>
  <pageMargins left="0.24" right="0.19685039370078741" top="0.31496062992125984" bottom="0.59055118110236227" header="0.19" footer="0.51181102362204722"/>
  <pageSetup paperSize="9" orientation="portrait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workbookViewId="0">
      <selection activeCell="A27" sqref="A27"/>
    </sheetView>
  </sheetViews>
  <sheetFormatPr defaultRowHeight="15" x14ac:dyDescent="0.2"/>
  <cols>
    <col min="1" max="1" width="8" style="319" customWidth="1"/>
    <col min="2" max="2" width="37.5703125" style="227" customWidth="1"/>
    <col min="3" max="3" width="14.140625" style="227" customWidth="1"/>
    <col min="4" max="4" width="16.7109375" style="227" customWidth="1"/>
    <col min="5" max="5" width="18.140625" style="227" customWidth="1"/>
    <col min="6" max="6" width="19" style="227" customWidth="1"/>
    <col min="7" max="7" width="20.140625" style="227" customWidth="1"/>
    <col min="8" max="9" width="14.140625" style="227" customWidth="1"/>
    <col min="10" max="10" width="24.28515625" style="227" customWidth="1"/>
    <col min="11" max="16384" width="9.140625" style="227"/>
  </cols>
  <sheetData>
    <row r="1" spans="1:39" s="229" customFormat="1" x14ac:dyDescent="0.25">
      <c r="A1" s="429"/>
      <c r="H1" s="430" t="s">
        <v>603</v>
      </c>
    </row>
    <row r="2" spans="1:39" s="229" customFormat="1" ht="72" customHeight="1" x14ac:dyDescent="0.25">
      <c r="A2" s="1010"/>
      <c r="B2" s="1010"/>
      <c r="H2" s="957" t="s">
        <v>619</v>
      </c>
      <c r="I2" s="958"/>
      <c r="J2" s="958"/>
    </row>
    <row r="3" spans="1:39" s="305" customFormat="1" ht="11.25" customHeight="1" x14ac:dyDescent="0.2">
      <c r="A3" s="561" t="s">
        <v>387</v>
      </c>
      <c r="B3" s="561"/>
      <c r="C3" s="426"/>
      <c r="D3" s="426"/>
      <c r="E3" s="426"/>
      <c r="F3" s="426"/>
      <c r="I3" s="427"/>
    </row>
    <row r="4" spans="1:39" ht="12" customHeight="1" x14ac:dyDescent="0.2">
      <c r="A4" s="563" t="s">
        <v>369</v>
      </c>
      <c r="B4" s="563"/>
      <c r="C4" s="428"/>
      <c r="D4" s="428"/>
      <c r="E4" s="428"/>
      <c r="F4" s="428"/>
    </row>
    <row r="5" spans="1:39" ht="12" customHeight="1" x14ac:dyDescent="0.2">
      <c r="A5" s="563" t="s">
        <v>370</v>
      </c>
      <c r="B5" s="563"/>
      <c r="C5" s="428"/>
      <c r="D5" s="428"/>
      <c r="E5" s="428"/>
      <c r="F5" s="428"/>
    </row>
    <row r="6" spans="1:39" ht="78.75" customHeight="1" x14ac:dyDescent="0.2">
      <c r="A6" s="972" t="s">
        <v>609</v>
      </c>
      <c r="B6" s="972"/>
      <c r="C6" s="972"/>
      <c r="D6" s="972"/>
      <c r="E6" s="972"/>
      <c r="F6" s="972"/>
      <c r="G6" s="972"/>
      <c r="H6" s="972"/>
      <c r="I6" s="972"/>
      <c r="J6" s="972"/>
    </row>
    <row r="7" spans="1:39" ht="20.25" customHeight="1" thickBot="1" x14ac:dyDescent="0.25">
      <c r="A7" s="431"/>
      <c r="B7" s="431"/>
      <c r="C7" s="431"/>
      <c r="D7" s="431"/>
      <c r="E7" s="431"/>
      <c r="F7" s="431"/>
      <c r="G7" s="431"/>
      <c r="H7" s="431"/>
      <c r="I7" s="431"/>
    </row>
    <row r="8" spans="1:39" s="319" customFormat="1" ht="65.25" customHeight="1" thickBot="1" x14ac:dyDescent="0.25">
      <c r="A8" s="432" t="s">
        <v>140</v>
      </c>
      <c r="B8" s="433" t="s">
        <v>855</v>
      </c>
      <c r="C8" s="432" t="s">
        <v>429</v>
      </c>
      <c r="D8" s="432" t="s">
        <v>239</v>
      </c>
      <c r="E8" s="432" t="s">
        <v>239</v>
      </c>
      <c r="F8" s="432" t="s">
        <v>239</v>
      </c>
      <c r="G8" s="432" t="s">
        <v>239</v>
      </c>
      <c r="H8" s="434" t="s">
        <v>430</v>
      </c>
      <c r="I8" s="432" t="s">
        <v>431</v>
      </c>
      <c r="J8" s="433" t="s">
        <v>141</v>
      </c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</row>
    <row r="9" spans="1:39" ht="12.75" customHeight="1" thickBot="1" x14ac:dyDescent="0.25">
      <c r="A9" s="436"/>
      <c r="B9" s="437"/>
      <c r="C9" s="438"/>
      <c r="D9" s="435">
        <v>1</v>
      </c>
      <c r="E9" s="439">
        <v>2</v>
      </c>
      <c r="F9" s="435">
        <v>3</v>
      </c>
      <c r="G9" s="439">
        <v>4</v>
      </c>
      <c r="H9" s="435" t="s">
        <v>432</v>
      </c>
      <c r="I9" s="439" t="s">
        <v>76</v>
      </c>
      <c r="J9" s="440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</row>
    <row r="10" spans="1:39" ht="18.75" customHeight="1" thickBot="1" x14ac:dyDescent="0.25">
      <c r="A10" s="441"/>
      <c r="B10" s="442" t="s">
        <v>433</v>
      </c>
      <c r="C10" s="443"/>
      <c r="D10" s="444"/>
      <c r="E10" s="445"/>
      <c r="F10" s="444"/>
      <c r="G10" s="445"/>
      <c r="H10" s="446"/>
      <c r="I10" s="447"/>
      <c r="J10" s="448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</row>
    <row r="11" spans="1:39" s="458" customFormat="1" ht="31.5" customHeight="1" thickBot="1" x14ac:dyDescent="0.25">
      <c r="A11" s="449" t="s">
        <v>462</v>
      </c>
      <c r="B11" s="450" t="s">
        <v>434</v>
      </c>
      <c r="C11" s="451"/>
      <c r="D11" s="452"/>
      <c r="E11" s="453"/>
      <c r="F11" s="454"/>
      <c r="G11" s="453"/>
      <c r="H11" s="455"/>
      <c r="I11" s="453"/>
      <c r="J11" s="456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</row>
    <row r="12" spans="1:39" s="458" customFormat="1" ht="36.75" customHeight="1" thickBot="1" x14ac:dyDescent="0.25">
      <c r="A12" s="449" t="s">
        <v>277</v>
      </c>
      <c r="B12" s="450" t="s">
        <v>435</v>
      </c>
      <c r="C12" s="451"/>
      <c r="D12" s="452"/>
      <c r="E12" s="453"/>
      <c r="F12" s="454"/>
      <c r="G12" s="453"/>
      <c r="H12" s="454"/>
      <c r="I12" s="453"/>
      <c r="J12" s="459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</row>
    <row r="13" spans="1:39" s="231" customFormat="1" ht="15" customHeight="1" thickBot="1" x14ac:dyDescent="0.25">
      <c r="A13" s="460" t="s">
        <v>234</v>
      </c>
      <c r="B13" s="461" t="s">
        <v>302</v>
      </c>
      <c r="C13" s="462"/>
      <c r="D13" s="463"/>
      <c r="E13" s="464"/>
      <c r="F13" s="463"/>
      <c r="G13" s="465"/>
      <c r="H13" s="463"/>
      <c r="I13" s="465"/>
      <c r="J13" s="466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7"/>
      <c r="AK13" s="467"/>
      <c r="AL13" s="467"/>
      <c r="AM13" s="467"/>
    </row>
    <row r="14" spans="1:39" s="231" customFormat="1" ht="15" customHeight="1" x14ac:dyDescent="0.2">
      <c r="A14" s="468"/>
      <c r="B14" s="469" t="s">
        <v>274</v>
      </c>
      <c r="C14" s="470"/>
      <c r="D14" s="471"/>
      <c r="E14" s="472"/>
      <c r="F14" s="471"/>
      <c r="G14" s="473"/>
      <c r="H14" s="471"/>
      <c r="I14" s="473"/>
      <c r="J14" s="474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</row>
    <row r="15" spans="1:39" s="231" customFormat="1" ht="15" customHeight="1" x14ac:dyDescent="0.2">
      <c r="A15" s="475" t="s">
        <v>436</v>
      </c>
      <c r="B15" s="476" t="s">
        <v>437</v>
      </c>
      <c r="C15" s="477"/>
      <c r="D15" s="471"/>
      <c r="E15" s="472"/>
      <c r="F15" s="471"/>
      <c r="G15" s="473"/>
      <c r="H15" s="471"/>
      <c r="I15" s="473"/>
      <c r="J15" s="474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</row>
    <row r="16" spans="1:39" s="231" customFormat="1" ht="15" customHeight="1" thickBot="1" x14ac:dyDescent="0.25">
      <c r="A16" s="478" t="s">
        <v>438</v>
      </c>
      <c r="B16" s="479" t="s">
        <v>157</v>
      </c>
      <c r="C16" s="480"/>
      <c r="D16" s="481"/>
      <c r="E16" s="482"/>
      <c r="F16" s="481"/>
      <c r="G16" s="483"/>
      <c r="H16" s="481"/>
      <c r="I16" s="483"/>
      <c r="J16" s="484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</row>
    <row r="17" spans="1:39" s="231" customFormat="1" ht="14.25" customHeight="1" thickBot="1" x14ac:dyDescent="0.25">
      <c r="A17" s="460" t="s">
        <v>235</v>
      </c>
      <c r="B17" s="461" t="s">
        <v>305</v>
      </c>
      <c r="C17" s="462"/>
      <c r="D17" s="485"/>
      <c r="E17" s="464"/>
      <c r="F17" s="463"/>
      <c r="G17" s="464"/>
      <c r="H17" s="463"/>
      <c r="I17" s="465"/>
      <c r="J17" s="466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7"/>
      <c r="AI17" s="467"/>
      <c r="AJ17" s="467"/>
      <c r="AK17" s="467"/>
      <c r="AL17" s="467"/>
      <c r="AM17" s="467"/>
    </row>
    <row r="18" spans="1:39" s="231" customFormat="1" ht="14.25" customHeight="1" x14ac:dyDescent="0.2">
      <c r="A18" s="468"/>
      <c r="B18" s="469" t="s">
        <v>274</v>
      </c>
      <c r="C18" s="470"/>
      <c r="D18" s="486"/>
      <c r="E18" s="472"/>
      <c r="F18" s="471"/>
      <c r="G18" s="472"/>
      <c r="H18" s="471"/>
      <c r="I18" s="473"/>
      <c r="J18" s="474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</row>
    <row r="19" spans="1:39" s="231" customFormat="1" ht="15" customHeight="1" x14ac:dyDescent="0.2">
      <c r="A19" s="475" t="s">
        <v>439</v>
      </c>
      <c r="B19" s="476" t="s">
        <v>437</v>
      </c>
      <c r="C19" s="477"/>
      <c r="D19" s="486"/>
      <c r="E19" s="472"/>
      <c r="F19" s="471"/>
      <c r="G19" s="472"/>
      <c r="H19" s="471"/>
      <c r="I19" s="473"/>
      <c r="J19" s="474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</row>
    <row r="20" spans="1:39" s="231" customFormat="1" ht="15" customHeight="1" thickBot="1" x14ac:dyDescent="0.25">
      <c r="A20" s="478" t="s">
        <v>440</v>
      </c>
      <c r="B20" s="479" t="s">
        <v>157</v>
      </c>
      <c r="C20" s="480"/>
      <c r="D20" s="487"/>
      <c r="E20" s="482"/>
      <c r="F20" s="481"/>
      <c r="G20" s="482"/>
      <c r="H20" s="481"/>
      <c r="I20" s="483"/>
      <c r="J20" s="484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  <c r="X20" s="467"/>
      <c r="Y20" s="467"/>
      <c r="Z20" s="467"/>
      <c r="AA20" s="467"/>
      <c r="AB20" s="467"/>
      <c r="AC20" s="467"/>
      <c r="AD20" s="467"/>
      <c r="AE20" s="467"/>
      <c r="AF20" s="467"/>
      <c r="AG20" s="467"/>
      <c r="AH20" s="467"/>
      <c r="AI20" s="467"/>
      <c r="AJ20" s="467"/>
      <c r="AK20" s="467"/>
      <c r="AL20" s="467"/>
      <c r="AM20" s="467"/>
    </row>
    <row r="21" spans="1:39" s="231" customFormat="1" ht="32.25" customHeight="1" thickBot="1" x14ac:dyDescent="0.25">
      <c r="A21" s="460" t="s">
        <v>236</v>
      </c>
      <c r="B21" s="461" t="s">
        <v>193</v>
      </c>
      <c r="C21" s="462"/>
      <c r="D21" s="485"/>
      <c r="E21" s="465"/>
      <c r="F21" s="485"/>
      <c r="G21" s="465"/>
      <c r="H21" s="485"/>
      <c r="I21" s="465"/>
      <c r="J21" s="466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467"/>
      <c r="AA21" s="467"/>
      <c r="AB21" s="467"/>
      <c r="AC21" s="467"/>
      <c r="AD21" s="467"/>
      <c r="AE21" s="467"/>
      <c r="AF21" s="467"/>
      <c r="AG21" s="467"/>
      <c r="AH21" s="467"/>
      <c r="AI21" s="467"/>
      <c r="AJ21" s="467"/>
      <c r="AK21" s="467"/>
      <c r="AL21" s="467"/>
      <c r="AM21" s="467"/>
    </row>
    <row r="22" spans="1:39" s="231" customFormat="1" ht="15.75" thickBot="1" x14ac:dyDescent="0.25">
      <c r="A22" s="460" t="s">
        <v>237</v>
      </c>
      <c r="B22" s="461" t="s">
        <v>311</v>
      </c>
      <c r="C22" s="462"/>
      <c r="D22" s="463"/>
      <c r="E22" s="464"/>
      <c r="F22" s="463"/>
      <c r="G22" s="464"/>
      <c r="H22" s="463"/>
      <c r="I22" s="464"/>
      <c r="J22" s="466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  <c r="X22" s="467"/>
      <c r="Y22" s="467"/>
      <c r="Z22" s="467"/>
      <c r="AA22" s="467"/>
      <c r="AB22" s="467"/>
      <c r="AC22" s="467"/>
      <c r="AD22" s="467"/>
      <c r="AE22" s="467"/>
      <c r="AF22" s="467"/>
      <c r="AG22" s="467"/>
      <c r="AH22" s="467"/>
      <c r="AI22" s="467"/>
      <c r="AJ22" s="467"/>
      <c r="AK22" s="467"/>
      <c r="AL22" s="467"/>
      <c r="AM22" s="467"/>
    </row>
    <row r="23" spans="1:39" s="231" customFormat="1" x14ac:dyDescent="0.2">
      <c r="A23" s="468"/>
      <c r="B23" s="469" t="s">
        <v>274</v>
      </c>
      <c r="C23" s="470"/>
      <c r="D23" s="471"/>
      <c r="E23" s="472"/>
      <c r="F23" s="471"/>
      <c r="G23" s="472"/>
      <c r="H23" s="471"/>
      <c r="I23" s="472"/>
      <c r="J23" s="474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7"/>
      <c r="AI23" s="467"/>
      <c r="AJ23" s="467"/>
      <c r="AK23" s="467"/>
      <c r="AL23" s="467"/>
      <c r="AM23" s="467"/>
    </row>
    <row r="24" spans="1:39" s="231" customFormat="1" x14ac:dyDescent="0.2">
      <c r="A24" s="475" t="s">
        <v>441</v>
      </c>
      <c r="B24" s="476" t="s">
        <v>437</v>
      </c>
      <c r="C24" s="477"/>
      <c r="D24" s="471"/>
      <c r="E24" s="472"/>
      <c r="F24" s="471"/>
      <c r="G24" s="472"/>
      <c r="H24" s="471"/>
      <c r="I24" s="472"/>
      <c r="J24" s="474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67"/>
      <c r="AC24" s="467"/>
      <c r="AD24" s="467"/>
      <c r="AE24" s="467"/>
      <c r="AF24" s="467"/>
      <c r="AG24" s="467"/>
      <c r="AH24" s="467"/>
      <c r="AI24" s="467"/>
      <c r="AJ24" s="467"/>
      <c r="AK24" s="467"/>
      <c r="AL24" s="467"/>
      <c r="AM24" s="467"/>
    </row>
    <row r="25" spans="1:39" s="231" customFormat="1" ht="15" customHeight="1" thickBot="1" x14ac:dyDescent="0.25">
      <c r="A25" s="488" t="s">
        <v>442</v>
      </c>
      <c r="B25" s="489" t="s">
        <v>157</v>
      </c>
      <c r="C25" s="490"/>
      <c r="D25" s="491"/>
      <c r="E25" s="492"/>
      <c r="F25" s="491"/>
      <c r="G25" s="492"/>
      <c r="H25" s="491"/>
      <c r="I25" s="492"/>
      <c r="J25" s="493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  <c r="AF25" s="467"/>
      <c r="AG25" s="467"/>
      <c r="AH25" s="467"/>
      <c r="AI25" s="467"/>
      <c r="AJ25" s="467"/>
      <c r="AK25" s="467"/>
      <c r="AL25" s="467"/>
      <c r="AM25" s="467"/>
    </row>
    <row r="26" spans="1:39" s="495" customFormat="1" x14ac:dyDescent="0.25">
      <c r="A26" s="494"/>
      <c r="D26" s="495" t="s">
        <v>68</v>
      </c>
    </row>
    <row r="27" spans="1:39" s="495" customFormat="1" x14ac:dyDescent="0.25">
      <c r="A27" s="304" t="s">
        <v>155</v>
      </c>
      <c r="B27" s="304"/>
      <c r="C27" s="496"/>
      <c r="D27" s="496"/>
      <c r="E27" s="497"/>
      <c r="F27" s="496"/>
      <c r="G27" s="496"/>
    </row>
    <row r="28" spans="1:39" s="495" customFormat="1" x14ac:dyDescent="0.25">
      <c r="A28" s="429"/>
      <c r="B28" s="498"/>
      <c r="C28" s="498"/>
      <c r="D28" s="498"/>
      <c r="E28" s="499"/>
      <c r="F28" s="500"/>
      <c r="G28" s="498"/>
    </row>
    <row r="29" spans="1:39" s="495" customFormat="1" x14ac:dyDescent="0.25">
      <c r="A29" s="494"/>
      <c r="B29" s="501"/>
      <c r="C29" s="501"/>
      <c r="D29" s="498"/>
      <c r="E29" s="498"/>
      <c r="F29" s="502"/>
      <c r="G29" s="498"/>
    </row>
    <row r="30" spans="1:39" s="495" customFormat="1" x14ac:dyDescent="0.25">
      <c r="A30" s="494"/>
      <c r="B30" s="501"/>
      <c r="C30" s="501"/>
      <c r="D30" s="498"/>
      <c r="E30" s="498"/>
      <c r="F30" s="502"/>
      <c r="G30" s="498"/>
    </row>
    <row r="31" spans="1:39" s="495" customFormat="1" x14ac:dyDescent="0.25">
      <c r="A31" s="494"/>
      <c r="B31" s="501"/>
      <c r="C31" s="501"/>
      <c r="D31" s="498"/>
      <c r="E31" s="498"/>
      <c r="F31" s="502"/>
      <c r="G31" s="498"/>
    </row>
    <row r="32" spans="1:39" ht="18.75" customHeight="1" x14ac:dyDescent="0.2">
      <c r="H32" s="259"/>
    </row>
    <row r="33" spans="1:9" ht="12.75" customHeight="1" x14ac:dyDescent="0.2">
      <c r="A33" s="319" t="s">
        <v>380</v>
      </c>
      <c r="E33" s="319" t="s">
        <v>386</v>
      </c>
      <c r="F33" s="319"/>
      <c r="H33" s="1009"/>
      <c r="I33" s="1009"/>
    </row>
    <row r="34" spans="1:9" ht="27" customHeight="1" x14ac:dyDescent="0.2">
      <c r="A34" s="230" t="s">
        <v>372</v>
      </c>
      <c r="E34" s="319" t="s">
        <v>371</v>
      </c>
      <c r="F34" s="319"/>
      <c r="H34" s="1009"/>
      <c r="I34" s="1009"/>
    </row>
    <row r="35" spans="1:9" ht="13.5" customHeight="1" x14ac:dyDescent="0.2"/>
  </sheetData>
  <customSheetViews>
    <customSheetView guid="{17151551-8460-47BF-8C20-7FE2DB216614}" showRuler="0" topLeftCell="A7">
      <selection activeCell="I22" sqref="I2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J6"/>
      <pageMargins left="0.22" right="0.17" top="0.31496062992125984" bottom="0.27559055118110237" header="0.19685039370078741" footer="0.19685039370078741"/>
      <pageSetup paperSize="9" scale="74" orientation="landscape" r:id="rId2"/>
      <headerFooter alignWithMargins="0"/>
    </customSheetView>
  </customSheetViews>
  <mergeCells count="5">
    <mergeCell ref="H34:I34"/>
    <mergeCell ref="H33:I33"/>
    <mergeCell ref="H2:J2"/>
    <mergeCell ref="A6:J6"/>
    <mergeCell ref="A2:B2"/>
  </mergeCells>
  <phoneticPr fontId="31" type="noConversion"/>
  <pageMargins left="0.22" right="0.17" top="0.31496062992125984" bottom="0.27559055118110237" header="0.19685039370078741" footer="0.19685039370078741"/>
  <pageSetup paperSize="9" scale="76" orientation="landscape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>
      <selection activeCell="A28" sqref="A28"/>
    </sheetView>
  </sheetViews>
  <sheetFormatPr defaultRowHeight="15" x14ac:dyDescent="0.2"/>
  <cols>
    <col min="1" max="1" width="8" style="319" customWidth="1"/>
    <col min="2" max="2" width="37.5703125" style="227" customWidth="1"/>
    <col min="3" max="3" width="25.140625" style="227" customWidth="1"/>
    <col min="4" max="4" width="20.42578125" style="227" customWidth="1"/>
    <col min="5" max="5" width="18.140625" style="227" customWidth="1"/>
    <col min="6" max="6" width="19" style="227" customWidth="1"/>
    <col min="7" max="7" width="20.140625" style="227" customWidth="1"/>
    <col min="8" max="8" width="19.85546875" style="227" customWidth="1"/>
    <col min="9" max="10" width="20.7109375" style="227" customWidth="1"/>
    <col min="11" max="11" width="2" style="227" customWidth="1"/>
    <col min="12" max="16384" width="9.140625" style="227"/>
  </cols>
  <sheetData>
    <row r="1" spans="1:39" s="229" customFormat="1" x14ac:dyDescent="0.25">
      <c r="A1" s="429"/>
      <c r="F1" s="503"/>
      <c r="G1" s="232"/>
      <c r="H1" s="504" t="s">
        <v>222</v>
      </c>
    </row>
    <row r="2" spans="1:39" s="229" customFormat="1" ht="89.25" customHeight="1" x14ac:dyDescent="0.25">
      <c r="A2" s="1015"/>
      <c r="B2" s="1015"/>
      <c r="C2" s="1015"/>
      <c r="D2" s="1015"/>
      <c r="H2" s="957" t="s">
        <v>619</v>
      </c>
      <c r="I2" s="958"/>
      <c r="J2" s="241"/>
      <c r="K2" s="241"/>
    </row>
    <row r="3" spans="1:39" s="305" customFormat="1" ht="11.25" customHeight="1" x14ac:dyDescent="0.2">
      <c r="A3" s="561" t="s">
        <v>387</v>
      </c>
      <c r="B3" s="561"/>
      <c r="C3" s="426"/>
      <c r="D3" s="426"/>
      <c r="E3" s="426"/>
      <c r="F3" s="426"/>
      <c r="I3" s="427"/>
      <c r="J3" s="427"/>
    </row>
    <row r="4" spans="1:39" ht="12" customHeight="1" x14ac:dyDescent="0.2">
      <c r="A4" s="563" t="s">
        <v>369</v>
      </c>
      <c r="B4" s="563"/>
      <c r="C4" s="428"/>
      <c r="D4" s="428"/>
      <c r="E4" s="428"/>
      <c r="F4" s="428"/>
    </row>
    <row r="5" spans="1:39" ht="12" customHeight="1" x14ac:dyDescent="0.2">
      <c r="A5" s="563" t="s">
        <v>370</v>
      </c>
      <c r="B5" s="563"/>
      <c r="C5" s="428"/>
      <c r="D5" s="428"/>
      <c r="E5" s="428"/>
      <c r="F5" s="428"/>
    </row>
    <row r="6" spans="1:39" ht="78.75" customHeight="1" x14ac:dyDescent="0.2">
      <c r="A6" s="972" t="s">
        <v>34</v>
      </c>
      <c r="B6" s="972"/>
      <c r="C6" s="972"/>
      <c r="D6" s="972"/>
      <c r="E6" s="972"/>
      <c r="F6" s="972"/>
      <c r="G6" s="972"/>
      <c r="H6" s="972"/>
      <c r="I6" s="972"/>
      <c r="J6" s="1011"/>
    </row>
    <row r="7" spans="1:39" ht="20.25" customHeight="1" thickBot="1" x14ac:dyDescent="0.25">
      <c r="A7" s="431"/>
      <c r="B7" s="431"/>
      <c r="C7" s="431"/>
      <c r="D7" s="431"/>
      <c r="E7" s="431"/>
      <c r="F7" s="431"/>
      <c r="G7" s="431"/>
      <c r="H7" s="431"/>
      <c r="I7" s="431"/>
      <c r="J7" s="431"/>
    </row>
    <row r="8" spans="1:39" s="319" customFormat="1" ht="65.25" customHeight="1" thickBot="1" x14ac:dyDescent="0.3">
      <c r="A8" s="432" t="s">
        <v>238</v>
      </c>
      <c r="B8" s="433" t="s">
        <v>239</v>
      </c>
      <c r="C8" s="432" t="s">
        <v>215</v>
      </c>
      <c r="D8" s="432" t="s">
        <v>216</v>
      </c>
      <c r="E8" s="432" t="s">
        <v>217</v>
      </c>
      <c r="F8" s="432" t="s">
        <v>218</v>
      </c>
      <c r="G8" s="432" t="s">
        <v>219</v>
      </c>
      <c r="H8" s="330" t="s">
        <v>220</v>
      </c>
      <c r="I8" s="432" t="s">
        <v>221</v>
      </c>
      <c r="J8" s="432" t="s">
        <v>784</v>
      </c>
      <c r="K8" s="435"/>
      <c r="L8" s="435"/>
      <c r="M8" s="435"/>
      <c r="N8" s="435"/>
      <c r="O8" s="435"/>
      <c r="P8" s="435"/>
      <c r="Q8" s="957"/>
      <c r="R8" s="957"/>
      <c r="S8" s="957"/>
      <c r="T8" s="957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</row>
    <row r="9" spans="1:39" s="458" customFormat="1" ht="31.5" customHeight="1" thickBot="1" x14ac:dyDescent="0.25">
      <c r="A9" s="449"/>
      <c r="B9" s="450"/>
      <c r="C9" s="451"/>
      <c r="D9" s="452"/>
      <c r="E9" s="453"/>
      <c r="F9" s="454"/>
      <c r="G9" s="453"/>
      <c r="H9" s="455"/>
      <c r="I9" s="453"/>
      <c r="J9" s="453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</row>
    <row r="10" spans="1:39" s="458" customFormat="1" ht="31.5" customHeight="1" thickBot="1" x14ac:dyDescent="0.25">
      <c r="A10" s="449"/>
      <c r="B10" s="450"/>
      <c r="C10" s="451"/>
      <c r="D10" s="452"/>
      <c r="E10" s="453"/>
      <c r="F10" s="454"/>
      <c r="G10" s="453"/>
      <c r="H10" s="455"/>
      <c r="I10" s="453"/>
      <c r="J10" s="453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</row>
    <row r="11" spans="1:39" s="458" customFormat="1" ht="31.5" customHeight="1" thickBot="1" x14ac:dyDescent="0.25">
      <c r="A11" s="449"/>
      <c r="B11" s="450"/>
      <c r="C11" s="451"/>
      <c r="D11" s="452"/>
      <c r="E11" s="453"/>
      <c r="F11" s="454"/>
      <c r="G11" s="453"/>
      <c r="H11" s="455"/>
      <c r="I11" s="453"/>
      <c r="J11" s="453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</row>
    <row r="12" spans="1:39" s="458" customFormat="1" ht="31.5" customHeight="1" thickBot="1" x14ac:dyDescent="0.25">
      <c r="A12" s="449"/>
      <c r="B12" s="450"/>
      <c r="C12" s="451"/>
      <c r="D12" s="452"/>
      <c r="E12" s="453"/>
      <c r="F12" s="454"/>
      <c r="G12" s="453"/>
      <c r="H12" s="455"/>
      <c r="I12" s="453"/>
      <c r="J12" s="453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</row>
    <row r="13" spans="1:39" s="458" customFormat="1" ht="31.5" customHeight="1" thickBot="1" x14ac:dyDescent="0.25">
      <c r="A13" s="449"/>
      <c r="B13" s="450"/>
      <c r="C13" s="451"/>
      <c r="D13" s="452"/>
      <c r="E13" s="453"/>
      <c r="F13" s="454"/>
      <c r="G13" s="453"/>
      <c r="H13" s="455"/>
      <c r="I13" s="453"/>
      <c r="J13" s="453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</row>
    <row r="14" spans="1:39" s="458" customFormat="1" ht="31.5" customHeight="1" thickBot="1" x14ac:dyDescent="0.25">
      <c r="A14" s="449"/>
      <c r="B14" s="450"/>
      <c r="C14" s="451"/>
      <c r="D14" s="452"/>
      <c r="E14" s="453"/>
      <c r="F14" s="454"/>
      <c r="G14" s="453"/>
      <c r="H14" s="455"/>
      <c r="I14" s="453"/>
      <c r="J14" s="453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</row>
    <row r="15" spans="1:39" s="458" customFormat="1" ht="36.75" customHeight="1" thickBot="1" x14ac:dyDescent="0.25">
      <c r="A15" s="1012" t="s">
        <v>156</v>
      </c>
      <c r="B15" s="1013"/>
      <c r="C15" s="1013"/>
      <c r="D15" s="1013"/>
      <c r="E15" s="1014"/>
      <c r="F15" s="454"/>
      <c r="G15" s="453"/>
      <c r="H15" s="454"/>
      <c r="I15" s="453"/>
      <c r="J15" s="453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</row>
    <row r="16" spans="1:39" s="495" customFormat="1" x14ac:dyDescent="0.25">
      <c r="A16" s="494"/>
      <c r="D16" s="495" t="s">
        <v>68</v>
      </c>
    </row>
    <row r="17" spans="1:9" s="495" customFormat="1" ht="15" customHeight="1" x14ac:dyDescent="0.25">
      <c r="A17" s="505" t="s">
        <v>223</v>
      </c>
      <c r="B17" s="505"/>
      <c r="C17" s="505"/>
      <c r="D17" s="505"/>
      <c r="E17" s="505"/>
      <c r="F17" s="505"/>
      <c r="G17" s="505"/>
      <c r="H17" s="505"/>
    </row>
    <row r="18" spans="1:9" s="506" customFormat="1" x14ac:dyDescent="0.25">
      <c r="A18" s="507" t="s">
        <v>614</v>
      </c>
      <c r="B18" s="507"/>
      <c r="C18" s="507"/>
      <c r="D18" s="507"/>
      <c r="E18" s="507"/>
      <c r="F18" s="502"/>
      <c r="G18" s="498"/>
      <c r="H18" s="495"/>
    </row>
    <row r="19" spans="1:9" s="506" customFormat="1" ht="14.25" customHeight="1" x14ac:dyDescent="0.25">
      <c r="A19" s="507" t="s">
        <v>615</v>
      </c>
      <c r="B19" s="507"/>
      <c r="C19" s="507"/>
      <c r="D19" s="507"/>
      <c r="E19" s="507"/>
      <c r="F19" s="229"/>
      <c r="G19" s="229"/>
      <c r="H19" s="229"/>
    </row>
    <row r="20" spans="1:9" s="506" customFormat="1" ht="14.25" customHeight="1" x14ac:dyDescent="0.25">
      <c r="A20" s="507" t="s">
        <v>616</v>
      </c>
      <c r="B20" s="507"/>
      <c r="C20" s="507"/>
      <c r="D20" s="507"/>
      <c r="E20" s="507"/>
      <c r="F20" s="502"/>
      <c r="G20" s="498"/>
      <c r="H20" s="495"/>
    </row>
    <row r="21" spans="1:9" s="506" customFormat="1" ht="14.25" customHeight="1" x14ac:dyDescent="0.25">
      <c r="A21" s="507" t="s">
        <v>617</v>
      </c>
      <c r="B21" s="507"/>
      <c r="C21" s="507"/>
      <c r="D21" s="507"/>
      <c r="E21" s="507"/>
      <c r="F21" s="502"/>
      <c r="G21" s="498"/>
      <c r="H21" s="495"/>
    </row>
    <row r="22" spans="1:9" s="506" customFormat="1" ht="14.25" customHeight="1" x14ac:dyDescent="0.25">
      <c r="A22" s="1016" t="s">
        <v>618</v>
      </c>
      <c r="B22" s="1016"/>
      <c r="C22" s="1016"/>
      <c r="D22" s="1016"/>
      <c r="E22" s="1016"/>
      <c r="F22" s="502"/>
      <c r="G22" s="498"/>
      <c r="H22" s="495"/>
    </row>
    <row r="23" spans="1:9" ht="18.75" customHeight="1" x14ac:dyDescent="0.25">
      <c r="A23" s="505"/>
      <c r="B23" s="505"/>
      <c r="C23" s="505"/>
      <c r="D23" s="505"/>
      <c r="E23" s="505"/>
      <c r="H23" s="259"/>
    </row>
    <row r="24" spans="1:9" ht="18.75" customHeight="1" x14ac:dyDescent="0.25">
      <c r="A24" s="505"/>
      <c r="B24" s="505"/>
      <c r="C24" s="505"/>
      <c r="D24" s="505"/>
      <c r="E24" s="505"/>
      <c r="H24" s="259"/>
    </row>
    <row r="25" spans="1:9" ht="18.75" customHeight="1" x14ac:dyDescent="0.25">
      <c r="A25" s="505"/>
      <c r="B25" s="505"/>
      <c r="C25" s="505"/>
      <c r="D25" s="505"/>
      <c r="E25" s="505"/>
      <c r="H25" s="259"/>
    </row>
    <row r="26" spans="1:9" ht="18.75" customHeight="1" x14ac:dyDescent="0.25">
      <c r="A26" s="505"/>
      <c r="B26" s="505"/>
      <c r="C26" s="505"/>
      <c r="D26" s="505"/>
      <c r="E26" s="505"/>
      <c r="H26" s="259"/>
    </row>
    <row r="27" spans="1:9" ht="12.75" customHeight="1" x14ac:dyDescent="0.2">
      <c r="A27" s="230" t="s">
        <v>380</v>
      </c>
      <c r="E27" s="319" t="s">
        <v>386</v>
      </c>
      <c r="F27" s="319"/>
      <c r="H27" s="1009"/>
      <c r="I27" s="1009"/>
    </row>
    <row r="28" spans="1:9" ht="27" customHeight="1" x14ac:dyDescent="0.2">
      <c r="A28" s="230" t="s">
        <v>372</v>
      </c>
      <c r="E28" s="319" t="s">
        <v>371</v>
      </c>
      <c r="F28" s="319"/>
      <c r="H28" s="1009"/>
      <c r="I28" s="1009"/>
    </row>
    <row r="29" spans="1:9" ht="13.5" customHeight="1" x14ac:dyDescent="0.2"/>
  </sheetData>
  <customSheetViews>
    <customSheetView guid="{DE9178B7-7BAA-4669-9575-43FAD4CFD495}" fitToPage="1">
      <selection activeCell="D12" sqref="D12"/>
      <pageMargins left="0.22" right="0.17" top="0.31496062992125984" bottom="0.27559055118110237" header="0.19685039370078741" footer="0.19685039370078741"/>
      <pageSetup paperSize="9" scale="77" orientation="landscape" r:id="rId1"/>
      <headerFooter alignWithMargins="0"/>
    </customSheetView>
  </customSheetViews>
  <mergeCells count="9">
    <mergeCell ref="H28:I28"/>
    <mergeCell ref="H27:I27"/>
    <mergeCell ref="A6:J6"/>
    <mergeCell ref="Q8:T8"/>
    <mergeCell ref="H2:I2"/>
    <mergeCell ref="A15:E15"/>
    <mergeCell ref="C2:D2"/>
    <mergeCell ref="A2:B2"/>
    <mergeCell ref="A22:E22"/>
  </mergeCells>
  <phoneticPr fontId="31" type="noConversion"/>
  <pageMargins left="0.23622047244094491" right="0.15748031496062992" top="0.31496062992125984" bottom="0.27559055118110237" header="0.19685039370078741" footer="0.19685039370078741"/>
  <pageSetup paperSize="9" scale="70" orientation="landscape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>
      <selection activeCell="A6" sqref="A6:I6"/>
    </sheetView>
  </sheetViews>
  <sheetFormatPr defaultRowHeight="15" x14ac:dyDescent="0.2"/>
  <cols>
    <col min="1" max="1" width="8" style="319" customWidth="1"/>
    <col min="2" max="2" width="37.5703125" style="227" customWidth="1"/>
    <col min="3" max="4" width="20.42578125" style="227" customWidth="1"/>
    <col min="5" max="5" width="18.140625" style="227" customWidth="1"/>
    <col min="6" max="6" width="19" style="227" customWidth="1"/>
    <col min="7" max="7" width="20.140625" style="227" customWidth="1"/>
    <col min="8" max="8" width="19.85546875" style="227" customWidth="1"/>
    <col min="9" max="9" width="20.7109375" style="227" customWidth="1"/>
    <col min="10" max="10" width="21.7109375" style="227" customWidth="1"/>
    <col min="11" max="11" width="2" style="227" customWidth="1"/>
    <col min="12" max="16384" width="9.140625" style="227"/>
  </cols>
  <sheetData>
    <row r="1" spans="1:39" s="229" customFormat="1" x14ac:dyDescent="0.25">
      <c r="A1" s="429"/>
      <c r="F1" s="503"/>
      <c r="G1" s="232"/>
      <c r="H1" s="504" t="s">
        <v>750</v>
      </c>
    </row>
    <row r="2" spans="1:39" s="229" customFormat="1" ht="89.25" customHeight="1" x14ac:dyDescent="0.25">
      <c r="A2" s="1015"/>
      <c r="B2" s="1015"/>
      <c r="C2" s="1015"/>
      <c r="D2" s="1015"/>
      <c r="H2" s="957" t="s">
        <v>619</v>
      </c>
      <c r="I2" s="958"/>
      <c r="J2" s="241"/>
      <c r="K2" s="241"/>
    </row>
    <row r="3" spans="1:39" s="305" customFormat="1" ht="11.25" customHeight="1" x14ac:dyDescent="0.2">
      <c r="A3" s="561" t="s">
        <v>387</v>
      </c>
      <c r="B3" s="561"/>
      <c r="C3" s="426"/>
      <c r="D3" s="426"/>
      <c r="E3" s="426"/>
      <c r="F3" s="426"/>
      <c r="I3" s="427"/>
    </row>
    <row r="4" spans="1:39" ht="12" customHeight="1" x14ac:dyDescent="0.2">
      <c r="A4" s="563" t="s">
        <v>369</v>
      </c>
      <c r="B4" s="563"/>
      <c r="C4" s="428"/>
      <c r="D4" s="428"/>
      <c r="E4" s="428"/>
      <c r="F4" s="428"/>
    </row>
    <row r="5" spans="1:39" ht="12" customHeight="1" x14ac:dyDescent="0.2">
      <c r="A5" s="563" t="s">
        <v>370</v>
      </c>
      <c r="B5" s="563"/>
      <c r="C5" s="428"/>
      <c r="D5" s="428"/>
      <c r="E5" s="428"/>
      <c r="F5" s="428"/>
    </row>
    <row r="6" spans="1:39" ht="78.75" customHeight="1" x14ac:dyDescent="0.2">
      <c r="A6" s="972" t="s">
        <v>883</v>
      </c>
      <c r="B6" s="972"/>
      <c r="C6" s="972"/>
      <c r="D6" s="972"/>
      <c r="E6" s="972"/>
      <c r="F6" s="972"/>
      <c r="G6" s="972"/>
      <c r="H6" s="972"/>
      <c r="I6" s="972"/>
    </row>
    <row r="7" spans="1:39" ht="20.25" customHeight="1" thickBot="1" x14ac:dyDescent="0.25">
      <c r="A7" s="431"/>
      <c r="B7" s="431"/>
      <c r="C7" s="431"/>
      <c r="D7" s="431"/>
      <c r="E7" s="431"/>
      <c r="F7" s="431"/>
      <c r="G7" s="431"/>
      <c r="H7" s="431"/>
      <c r="I7" s="431"/>
    </row>
    <row r="8" spans="1:39" s="319" customFormat="1" ht="65.25" customHeight="1" thickBot="1" x14ac:dyDescent="0.3">
      <c r="A8" s="432" t="s">
        <v>140</v>
      </c>
      <c r="B8" s="433" t="s">
        <v>751</v>
      </c>
      <c r="C8" s="432" t="s">
        <v>239</v>
      </c>
      <c r="D8" s="432" t="s">
        <v>239</v>
      </c>
      <c r="E8" s="432" t="s">
        <v>239</v>
      </c>
      <c r="F8" s="432" t="s">
        <v>239</v>
      </c>
      <c r="G8" s="432" t="s">
        <v>239</v>
      </c>
      <c r="H8" s="434" t="s">
        <v>430</v>
      </c>
      <c r="I8" s="432" t="s">
        <v>431</v>
      </c>
      <c r="J8" s="433" t="s">
        <v>141</v>
      </c>
      <c r="K8" s="435"/>
      <c r="L8" s="435"/>
      <c r="M8" s="435"/>
      <c r="N8" s="435"/>
      <c r="O8" s="435"/>
      <c r="P8" s="435"/>
      <c r="Q8" s="957"/>
      <c r="R8" s="957"/>
      <c r="S8" s="957"/>
      <c r="T8" s="957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</row>
    <row r="9" spans="1:39" s="458" customFormat="1" ht="31.5" customHeight="1" thickBot="1" x14ac:dyDescent="0.25">
      <c r="A9" s="436"/>
      <c r="B9" s="437"/>
      <c r="C9" s="435">
        <v>1</v>
      </c>
      <c r="D9" s="439">
        <v>2</v>
      </c>
      <c r="E9" s="435">
        <v>3</v>
      </c>
      <c r="F9" s="439">
        <v>4</v>
      </c>
      <c r="G9" s="439">
        <v>5</v>
      </c>
      <c r="H9" s="435" t="s">
        <v>432</v>
      </c>
      <c r="I9" s="439" t="s">
        <v>76</v>
      </c>
      <c r="J9" s="440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</row>
    <row r="10" spans="1:39" s="458" customFormat="1" ht="31.5" customHeight="1" thickBot="1" x14ac:dyDescent="0.25">
      <c r="A10" s="441"/>
      <c r="B10" s="442" t="s">
        <v>433</v>
      </c>
      <c r="C10" s="508">
        <f>C11+C12</f>
        <v>0</v>
      </c>
      <c r="D10" s="508">
        <f t="shared" ref="D10:J10" si="0">D11+D12</f>
        <v>0</v>
      </c>
      <c r="E10" s="508">
        <f t="shared" si="0"/>
        <v>0</v>
      </c>
      <c r="F10" s="508">
        <f t="shared" si="0"/>
        <v>0</v>
      </c>
      <c r="G10" s="508">
        <f t="shared" si="0"/>
        <v>0</v>
      </c>
      <c r="H10" s="508">
        <f t="shared" si="0"/>
        <v>0</v>
      </c>
      <c r="I10" s="508">
        <f t="shared" si="0"/>
        <v>0</v>
      </c>
      <c r="J10" s="508">
        <f t="shared" si="0"/>
        <v>0</v>
      </c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</row>
    <row r="11" spans="1:39" s="458" customFormat="1" ht="15.75" thickBot="1" x14ac:dyDescent="0.25">
      <c r="A11" s="449" t="s">
        <v>752</v>
      </c>
      <c r="B11" s="450" t="s">
        <v>434</v>
      </c>
      <c r="C11" s="509"/>
      <c r="D11" s="452"/>
      <c r="E11" s="453"/>
      <c r="F11" s="454"/>
      <c r="G11" s="453"/>
      <c r="H11" s="454"/>
      <c r="I11" s="453"/>
      <c r="J11" s="456">
        <f>SUM(C11:I11)</f>
        <v>0</v>
      </c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</row>
    <row r="12" spans="1:39" s="458" customFormat="1" ht="15.75" thickBot="1" x14ac:dyDescent="0.25">
      <c r="A12" s="449" t="s">
        <v>753</v>
      </c>
      <c r="B12" s="450" t="s">
        <v>435</v>
      </c>
      <c r="C12" s="509">
        <f>C13</f>
        <v>0</v>
      </c>
      <c r="D12" s="509">
        <f t="shared" ref="D12:J12" si="1">D13</f>
        <v>0</v>
      </c>
      <c r="E12" s="509">
        <f t="shared" si="1"/>
        <v>0</v>
      </c>
      <c r="F12" s="509">
        <f t="shared" si="1"/>
        <v>0</v>
      </c>
      <c r="G12" s="509">
        <f t="shared" si="1"/>
        <v>0</v>
      </c>
      <c r="H12" s="509">
        <f t="shared" si="1"/>
        <v>0</v>
      </c>
      <c r="I12" s="509">
        <f t="shared" si="1"/>
        <v>0</v>
      </c>
      <c r="J12" s="509">
        <f t="shared" si="1"/>
        <v>0</v>
      </c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</row>
    <row r="13" spans="1:39" s="506" customFormat="1" ht="14.25" customHeight="1" thickBot="1" x14ac:dyDescent="0.3">
      <c r="A13" s="460" t="s">
        <v>783</v>
      </c>
      <c r="B13" s="461" t="s">
        <v>311</v>
      </c>
      <c r="C13" s="510"/>
      <c r="D13" s="463"/>
      <c r="E13" s="464"/>
      <c r="F13" s="463"/>
      <c r="G13" s="464"/>
      <c r="H13" s="463"/>
      <c r="I13" s="464"/>
      <c r="J13" s="466">
        <f>SUM(C13:I13)</f>
        <v>0</v>
      </c>
    </row>
    <row r="14" spans="1:39" ht="18.75" customHeight="1" x14ac:dyDescent="0.2">
      <c r="A14" s="468"/>
      <c r="B14" s="469" t="s">
        <v>274</v>
      </c>
      <c r="C14" s="511"/>
      <c r="D14" s="471"/>
      <c r="E14" s="472"/>
      <c r="F14" s="471"/>
      <c r="G14" s="472"/>
      <c r="H14" s="471"/>
      <c r="I14" s="472"/>
      <c r="J14" s="474"/>
    </row>
    <row r="15" spans="1:39" x14ac:dyDescent="0.2">
      <c r="A15" s="514" t="s">
        <v>441</v>
      </c>
      <c r="B15" s="469" t="s">
        <v>437</v>
      </c>
      <c r="C15" s="512"/>
      <c r="D15" s="471"/>
      <c r="E15" s="472"/>
      <c r="F15" s="471"/>
      <c r="G15" s="472"/>
      <c r="H15" s="471"/>
      <c r="I15" s="472"/>
      <c r="J15" s="474">
        <f>SUM(C15:I15)</f>
        <v>0</v>
      </c>
    </row>
    <row r="16" spans="1:39" ht="15.75" thickBot="1" x14ac:dyDescent="0.25">
      <c r="A16" s="515" t="s">
        <v>442</v>
      </c>
      <c r="B16" s="516" t="s">
        <v>157</v>
      </c>
      <c r="C16" s="513"/>
      <c r="D16" s="491"/>
      <c r="E16" s="492"/>
      <c r="F16" s="491"/>
      <c r="G16" s="492"/>
      <c r="H16" s="491"/>
      <c r="I16" s="492"/>
      <c r="J16" s="474">
        <f>SUM(C16:I16)</f>
        <v>0</v>
      </c>
    </row>
    <row r="17" spans="1:39" s="458" customFormat="1" ht="30.75" thickBot="1" x14ac:dyDescent="0.25">
      <c r="A17" s="449" t="s">
        <v>754</v>
      </c>
      <c r="B17" s="450" t="s">
        <v>213</v>
      </c>
      <c r="C17" s="509"/>
      <c r="D17" s="452"/>
      <c r="E17" s="453"/>
      <c r="F17" s="454"/>
      <c r="G17" s="453"/>
      <c r="H17" s="454"/>
      <c r="I17" s="453"/>
      <c r="J17" s="508">
        <f>J18+J19</f>
        <v>0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</row>
    <row r="18" spans="1:39" ht="18.75" customHeight="1" x14ac:dyDescent="0.25">
      <c r="A18" s="505"/>
      <c r="B18" s="505"/>
      <c r="C18" s="505"/>
      <c r="D18" s="505"/>
      <c r="E18" s="505"/>
      <c r="H18" s="259"/>
    </row>
    <row r="19" spans="1:39" x14ac:dyDescent="0.25">
      <c r="A19" s="507" t="s">
        <v>788</v>
      </c>
      <c r="B19" s="507"/>
      <c r="C19" s="507"/>
      <c r="D19" s="507"/>
      <c r="E19" s="507"/>
      <c r="F19" s="502"/>
      <c r="G19" s="498"/>
      <c r="H19" s="495"/>
    </row>
    <row r="20" spans="1:39" x14ac:dyDescent="0.25">
      <c r="A20" s="507" t="s">
        <v>789</v>
      </c>
      <c r="B20" s="507"/>
      <c r="C20" s="507"/>
      <c r="D20" s="507"/>
      <c r="E20" s="507"/>
      <c r="F20" s="229"/>
      <c r="G20" s="229"/>
      <c r="H20" s="229"/>
    </row>
    <row r="21" spans="1:39" x14ac:dyDescent="0.25">
      <c r="A21" s="507" t="s">
        <v>616</v>
      </c>
      <c r="B21" s="507"/>
      <c r="C21" s="507"/>
      <c r="D21" s="507"/>
      <c r="E21" s="507"/>
      <c r="F21" s="502"/>
      <c r="G21" s="498"/>
      <c r="H21" s="495"/>
    </row>
    <row r="22" spans="1:39" x14ac:dyDescent="0.25">
      <c r="A22" s="507" t="s">
        <v>617</v>
      </c>
      <c r="B22" s="507"/>
      <c r="C22" s="507"/>
      <c r="D22" s="507"/>
      <c r="E22" s="507"/>
      <c r="F22" s="502"/>
      <c r="G22" s="498"/>
      <c r="H22" s="495"/>
    </row>
    <row r="23" spans="1:39" x14ac:dyDescent="0.25">
      <c r="A23" s="507" t="s">
        <v>618</v>
      </c>
      <c r="B23" s="507"/>
      <c r="C23" s="507"/>
      <c r="D23" s="507"/>
      <c r="E23" s="507"/>
      <c r="F23" s="502"/>
      <c r="G23" s="498"/>
      <c r="H23" s="495"/>
    </row>
    <row r="24" spans="1:39" ht="18.75" customHeight="1" x14ac:dyDescent="0.25">
      <c r="A24" s="505"/>
      <c r="B24" s="505"/>
      <c r="C24" s="505"/>
      <c r="D24" s="505"/>
      <c r="E24" s="505"/>
      <c r="H24" s="259"/>
    </row>
    <row r="25" spans="1:39" ht="18.75" customHeight="1" x14ac:dyDescent="0.25">
      <c r="A25" s="505"/>
      <c r="B25" s="505"/>
      <c r="C25" s="505"/>
      <c r="D25" s="505"/>
      <c r="E25" s="505"/>
      <c r="H25" s="259"/>
    </row>
    <row r="26" spans="1:39" ht="12.75" customHeight="1" x14ac:dyDescent="0.2">
      <c r="A26" s="319" t="s">
        <v>380</v>
      </c>
      <c r="E26" s="319" t="s">
        <v>386</v>
      </c>
      <c r="F26" s="319"/>
      <c r="H26" s="1009"/>
      <c r="I26" s="1009"/>
    </row>
    <row r="27" spans="1:39" ht="27" customHeight="1" x14ac:dyDescent="0.2">
      <c r="A27" s="230" t="s">
        <v>372</v>
      </c>
      <c r="E27" s="319" t="s">
        <v>371</v>
      </c>
      <c r="F27" s="319"/>
      <c r="H27" s="1009"/>
      <c r="I27" s="1009"/>
    </row>
    <row r="28" spans="1:39" ht="13.5" customHeight="1" x14ac:dyDescent="0.2"/>
  </sheetData>
  <mergeCells count="7">
    <mergeCell ref="H27:I27"/>
    <mergeCell ref="A6:I6"/>
    <mergeCell ref="Q8:T8"/>
    <mergeCell ref="H26:I26"/>
    <mergeCell ref="A2:B2"/>
    <mergeCell ref="C2:D2"/>
    <mergeCell ref="H2:I2"/>
  </mergeCells>
  <pageMargins left="0.51181102362204722" right="0.31496062992125984" top="0.55118110236220474" bottom="0.15748031496062992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25"/>
  <sheetViews>
    <sheetView zoomScaleNormal="100" workbookViewId="0">
      <selection activeCell="C16" sqref="C16"/>
    </sheetView>
  </sheetViews>
  <sheetFormatPr defaultRowHeight="15" x14ac:dyDescent="0.2"/>
  <cols>
    <col min="1" max="1" width="8.42578125" style="227" customWidth="1"/>
    <col min="2" max="2" width="35" style="227" customWidth="1"/>
    <col min="3" max="3" width="12.140625" style="227" customWidth="1"/>
    <col min="4" max="4" width="13.5703125" style="227" customWidth="1"/>
    <col min="5" max="5" width="13.42578125" style="227" customWidth="1"/>
    <col min="6" max="7" width="12.85546875" style="227" customWidth="1"/>
    <col min="8" max="8" width="10" style="227" customWidth="1"/>
    <col min="9" max="9" width="9.42578125" style="227" customWidth="1"/>
    <col min="10" max="10" width="18.5703125" style="227" customWidth="1"/>
    <col min="11" max="16384" width="9.140625" style="227"/>
  </cols>
  <sheetData>
    <row r="1" spans="1:138" s="229" customFormat="1" x14ac:dyDescent="0.25">
      <c r="H1" s="430" t="s">
        <v>419</v>
      </c>
    </row>
    <row r="2" spans="1:138" s="229" customFormat="1" ht="86.25" customHeight="1" x14ac:dyDescent="0.25">
      <c r="H2" s="957" t="s">
        <v>619</v>
      </c>
      <c r="I2" s="958"/>
      <c r="J2" s="958"/>
    </row>
    <row r="3" spans="1:138" s="305" customFormat="1" ht="12" customHeight="1" x14ac:dyDescent="0.2">
      <c r="A3" s="561" t="s">
        <v>381</v>
      </c>
      <c r="B3" s="561"/>
      <c r="C3" s="426"/>
      <c r="D3" s="426"/>
      <c r="E3" s="426"/>
      <c r="F3" s="426"/>
      <c r="G3" s="426"/>
    </row>
    <row r="4" spans="1:138" ht="12" customHeight="1" x14ac:dyDescent="0.2">
      <c r="A4" s="563" t="s">
        <v>369</v>
      </c>
      <c r="B4" s="563"/>
      <c r="C4" s="428"/>
      <c r="D4" s="428"/>
      <c r="E4" s="428"/>
      <c r="F4" s="428"/>
      <c r="G4" s="428"/>
    </row>
    <row r="5" spans="1:138" ht="10.5" customHeight="1" x14ac:dyDescent="0.2">
      <c r="A5" s="562" t="s">
        <v>370</v>
      </c>
      <c r="B5" s="562"/>
      <c r="C5" s="428"/>
      <c r="D5" s="428"/>
      <c r="E5" s="428"/>
      <c r="F5" s="428"/>
      <c r="G5" s="428"/>
    </row>
    <row r="6" spans="1:138" x14ac:dyDescent="0.2">
      <c r="J6" s="259"/>
    </row>
    <row r="7" spans="1:138" ht="107.25" customHeight="1" x14ac:dyDescent="0.2">
      <c r="A7" s="1017" t="s">
        <v>610</v>
      </c>
      <c r="B7" s="1017"/>
      <c r="C7" s="1017"/>
      <c r="D7" s="1017"/>
      <c r="E7" s="1017"/>
      <c r="F7" s="1017"/>
      <c r="G7" s="1017"/>
      <c r="H7" s="1017"/>
      <c r="I7" s="1017"/>
      <c r="J7" s="1017"/>
    </row>
    <row r="8" spans="1:138" ht="10.5" customHeight="1" thickBot="1" x14ac:dyDescent="0.25">
      <c r="A8" s="517"/>
      <c r="B8" s="517"/>
      <c r="C8" s="517"/>
      <c r="D8" s="517"/>
      <c r="E8" s="517"/>
      <c r="F8" s="517"/>
      <c r="G8" s="517"/>
      <c r="H8" s="517"/>
      <c r="I8" s="517"/>
      <c r="J8" s="517"/>
    </row>
    <row r="9" spans="1:138" s="519" customFormat="1" ht="69" customHeight="1" thickBot="1" x14ac:dyDescent="0.25">
      <c r="A9" s="432" t="s">
        <v>140</v>
      </c>
      <c r="B9" s="432" t="s">
        <v>856</v>
      </c>
      <c r="C9" s="434" t="s">
        <v>443</v>
      </c>
      <c r="D9" s="432" t="s">
        <v>239</v>
      </c>
      <c r="E9" s="432" t="s">
        <v>239</v>
      </c>
      <c r="F9" s="432" t="s">
        <v>239</v>
      </c>
      <c r="G9" s="432" t="s">
        <v>239</v>
      </c>
      <c r="H9" s="432" t="s">
        <v>76</v>
      </c>
      <c r="I9" s="434" t="s">
        <v>76</v>
      </c>
      <c r="J9" s="432" t="s">
        <v>142</v>
      </c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8"/>
      <c r="AS9" s="518"/>
      <c r="AT9" s="518"/>
      <c r="AU9" s="518"/>
      <c r="AV9" s="518"/>
      <c r="AW9" s="518"/>
      <c r="AX9" s="518"/>
      <c r="AY9" s="518"/>
      <c r="AZ9" s="518"/>
      <c r="BA9" s="518"/>
      <c r="BB9" s="518"/>
      <c r="BC9" s="518"/>
      <c r="BD9" s="518"/>
      <c r="BE9" s="518"/>
      <c r="BF9" s="518"/>
      <c r="BG9" s="518"/>
      <c r="BH9" s="518"/>
      <c r="BI9" s="518"/>
      <c r="BJ9" s="518"/>
      <c r="BK9" s="518"/>
      <c r="BL9" s="518"/>
      <c r="BM9" s="518"/>
      <c r="BN9" s="518"/>
      <c r="BO9" s="518"/>
      <c r="BP9" s="518"/>
      <c r="BQ9" s="518"/>
      <c r="BR9" s="518"/>
      <c r="BS9" s="518"/>
      <c r="BT9" s="518"/>
      <c r="BU9" s="518"/>
      <c r="BV9" s="518"/>
      <c r="BW9" s="518"/>
      <c r="BX9" s="518"/>
      <c r="BY9" s="518"/>
      <c r="BZ9" s="518"/>
      <c r="CA9" s="518"/>
      <c r="CB9" s="518"/>
      <c r="CC9" s="518"/>
      <c r="CD9" s="518"/>
      <c r="CE9" s="518"/>
      <c r="CF9" s="518"/>
      <c r="CG9" s="518"/>
      <c r="CH9" s="518"/>
      <c r="CI9" s="518"/>
      <c r="CJ9" s="518"/>
      <c r="CK9" s="518"/>
      <c r="CL9" s="518"/>
      <c r="CM9" s="518"/>
      <c r="CN9" s="518"/>
      <c r="CO9" s="518"/>
      <c r="CP9" s="518"/>
      <c r="CQ9" s="518"/>
      <c r="CR9" s="518"/>
      <c r="CS9" s="518"/>
      <c r="CT9" s="518"/>
      <c r="CU9" s="518"/>
      <c r="CV9" s="518"/>
      <c r="CW9" s="518"/>
      <c r="CX9" s="518"/>
      <c r="CY9" s="518"/>
      <c r="CZ9" s="518"/>
      <c r="DA9" s="518"/>
      <c r="DB9" s="518"/>
      <c r="DC9" s="518"/>
      <c r="DD9" s="518"/>
      <c r="DE9" s="518"/>
      <c r="DF9" s="518"/>
      <c r="DG9" s="518"/>
      <c r="DH9" s="518"/>
      <c r="DI9" s="518"/>
      <c r="DJ9" s="518"/>
      <c r="DK9" s="518"/>
      <c r="DL9" s="518"/>
      <c r="DM9" s="518"/>
      <c r="DN9" s="518"/>
      <c r="DO9" s="518"/>
      <c r="DP9" s="518"/>
      <c r="DQ9" s="518"/>
      <c r="DR9" s="518"/>
      <c r="DS9" s="518"/>
      <c r="DT9" s="518"/>
      <c r="DU9" s="518"/>
      <c r="DV9" s="518"/>
      <c r="DW9" s="518"/>
      <c r="DX9" s="518"/>
      <c r="DY9" s="518"/>
      <c r="DZ9" s="518"/>
      <c r="EA9" s="518"/>
      <c r="EB9" s="518"/>
      <c r="EC9" s="518"/>
      <c r="ED9" s="518"/>
      <c r="EE9" s="518"/>
      <c r="EF9" s="518"/>
      <c r="EG9" s="518"/>
      <c r="EH9" s="518"/>
    </row>
    <row r="10" spans="1:138" s="528" customFormat="1" ht="15.75" thickBot="1" x14ac:dyDescent="0.3">
      <c r="A10" s="520"/>
      <c r="B10" s="521"/>
      <c r="C10" s="522"/>
      <c r="D10" s="523">
        <v>1</v>
      </c>
      <c r="E10" s="524">
        <v>2</v>
      </c>
      <c r="F10" s="523">
        <v>3</v>
      </c>
      <c r="G10" s="524">
        <v>4</v>
      </c>
      <c r="H10" s="482"/>
      <c r="I10" s="481"/>
      <c r="J10" s="482"/>
      <c r="K10" s="481"/>
      <c r="L10" s="481"/>
      <c r="M10" s="481"/>
      <c r="N10" s="481"/>
      <c r="O10" s="481"/>
      <c r="P10" s="481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5"/>
      <c r="AN10" s="525"/>
      <c r="AO10" s="525"/>
      <c r="AP10" s="525"/>
      <c r="AQ10" s="525"/>
      <c r="AR10" s="525"/>
      <c r="AS10" s="525"/>
      <c r="AT10" s="525"/>
      <c r="AU10" s="525"/>
      <c r="AV10" s="525"/>
      <c r="AW10" s="525"/>
      <c r="AX10" s="525"/>
      <c r="AY10" s="525"/>
      <c r="AZ10" s="525"/>
      <c r="BA10" s="525"/>
      <c r="BB10" s="525"/>
      <c r="BC10" s="525"/>
      <c r="BD10" s="525"/>
      <c r="BE10" s="525"/>
      <c r="BF10" s="525"/>
      <c r="BG10" s="525"/>
      <c r="BH10" s="525"/>
      <c r="BI10" s="525"/>
      <c r="BJ10" s="525"/>
      <c r="BK10" s="525"/>
      <c r="BL10" s="525"/>
      <c r="BM10" s="525"/>
      <c r="BN10" s="525"/>
      <c r="BO10" s="525"/>
      <c r="BP10" s="525"/>
      <c r="BQ10" s="525"/>
      <c r="BR10" s="525"/>
      <c r="BS10" s="525"/>
      <c r="BT10" s="525"/>
      <c r="BU10" s="525"/>
      <c r="BV10" s="525"/>
      <c r="BW10" s="525"/>
      <c r="BX10" s="525"/>
      <c r="BY10" s="525"/>
      <c r="BZ10" s="525"/>
      <c r="CA10" s="525"/>
      <c r="CB10" s="525"/>
      <c r="CC10" s="525"/>
      <c r="CD10" s="525"/>
      <c r="CE10" s="525"/>
      <c r="CF10" s="525"/>
      <c r="CG10" s="525"/>
      <c r="CH10" s="525"/>
      <c r="CI10" s="525"/>
      <c r="CJ10" s="525"/>
      <c r="CK10" s="525"/>
      <c r="CL10" s="525"/>
      <c r="CM10" s="525"/>
      <c r="CN10" s="525"/>
      <c r="CO10" s="525"/>
      <c r="CP10" s="525"/>
      <c r="CQ10" s="525"/>
      <c r="CR10" s="525"/>
      <c r="CS10" s="525"/>
      <c r="CT10" s="525"/>
      <c r="CU10" s="526"/>
      <c r="CV10" s="527"/>
      <c r="CW10" s="527"/>
      <c r="CX10" s="506"/>
      <c r="CY10" s="506"/>
      <c r="CZ10" s="506"/>
      <c r="DA10" s="506"/>
      <c r="DB10" s="506"/>
      <c r="DC10" s="506"/>
      <c r="DD10" s="506"/>
      <c r="DE10" s="506"/>
      <c r="DF10" s="506"/>
      <c r="DG10" s="506"/>
      <c r="DH10" s="506"/>
      <c r="DI10" s="506"/>
      <c r="DJ10" s="506"/>
      <c r="DK10" s="506"/>
      <c r="DL10" s="506"/>
      <c r="DM10" s="506"/>
      <c r="DN10" s="506"/>
      <c r="DO10" s="506"/>
      <c r="DP10" s="506"/>
      <c r="DQ10" s="506"/>
      <c r="DR10" s="506"/>
      <c r="DS10" s="506"/>
      <c r="DT10" s="506"/>
      <c r="DU10" s="506"/>
      <c r="DV10" s="506"/>
      <c r="DW10" s="506"/>
      <c r="DX10" s="506"/>
      <c r="DY10" s="506"/>
      <c r="DZ10" s="506"/>
      <c r="EA10" s="506"/>
      <c r="EB10" s="506"/>
      <c r="EC10" s="506"/>
      <c r="ED10" s="506"/>
      <c r="EE10" s="506"/>
      <c r="EF10" s="506"/>
      <c r="EG10" s="506"/>
      <c r="EH10" s="506"/>
    </row>
    <row r="11" spans="1:138" s="528" customFormat="1" ht="18.75" customHeight="1" thickBot="1" x14ac:dyDescent="0.3">
      <c r="A11" s="529"/>
      <c r="B11" s="530" t="s">
        <v>444</v>
      </c>
      <c r="C11" s="531"/>
      <c r="D11" s="532"/>
      <c r="E11" s="533"/>
      <c r="F11" s="532"/>
      <c r="G11" s="533"/>
      <c r="H11" s="532"/>
      <c r="I11" s="533"/>
      <c r="J11" s="532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534"/>
      <c r="BB11" s="534"/>
      <c r="BC11" s="534"/>
      <c r="BD11" s="534"/>
      <c r="BE11" s="534"/>
      <c r="BF11" s="534"/>
      <c r="BG11" s="534"/>
      <c r="BH11" s="534"/>
      <c r="BI11" s="534"/>
      <c r="BJ11" s="534"/>
      <c r="BK11" s="534"/>
      <c r="BL11" s="534"/>
      <c r="BM11" s="534"/>
      <c r="BN11" s="534"/>
      <c r="BO11" s="534"/>
      <c r="BP11" s="534"/>
      <c r="BQ11" s="534"/>
      <c r="BR11" s="534"/>
      <c r="BS11" s="534"/>
      <c r="BT11" s="534"/>
      <c r="BU11" s="534"/>
      <c r="BV11" s="534"/>
      <c r="BW11" s="534"/>
      <c r="BX11" s="534"/>
      <c r="BY11" s="534"/>
      <c r="BZ11" s="534"/>
      <c r="CA11" s="534"/>
      <c r="CB11" s="534"/>
      <c r="CC11" s="534"/>
      <c r="CD11" s="534"/>
      <c r="CE11" s="534"/>
      <c r="CF11" s="534"/>
      <c r="CG11" s="534"/>
      <c r="CH11" s="534"/>
      <c r="CI11" s="534"/>
      <c r="CJ11" s="534"/>
      <c r="CK11" s="534"/>
      <c r="CL11" s="534"/>
      <c r="CM11" s="534"/>
      <c r="CN11" s="534"/>
      <c r="CO11" s="534"/>
      <c r="CP11" s="534"/>
      <c r="CQ11" s="534"/>
      <c r="CR11" s="534"/>
      <c r="CS11" s="534"/>
      <c r="CT11" s="534"/>
      <c r="CU11" s="526"/>
      <c r="CV11" s="527"/>
      <c r="CW11" s="527"/>
      <c r="CX11" s="506"/>
      <c r="CY11" s="506"/>
      <c r="CZ11" s="506"/>
      <c r="DA11" s="506"/>
      <c r="DB11" s="506"/>
      <c r="DC11" s="506"/>
      <c r="DD11" s="506"/>
      <c r="DE11" s="506"/>
      <c r="DF11" s="506"/>
      <c r="DG11" s="506"/>
      <c r="DH11" s="506"/>
      <c r="DI11" s="506"/>
      <c r="DJ11" s="506"/>
      <c r="DK11" s="506"/>
      <c r="DL11" s="506"/>
      <c r="DM11" s="506"/>
      <c r="DN11" s="506"/>
      <c r="DO11" s="506"/>
      <c r="DP11" s="506"/>
      <c r="DQ11" s="506"/>
      <c r="DR11" s="506"/>
      <c r="DS11" s="506"/>
      <c r="DT11" s="506"/>
      <c r="DU11" s="506"/>
      <c r="DV11" s="506"/>
      <c r="DW11" s="506"/>
      <c r="DX11" s="506"/>
      <c r="DY11" s="506"/>
      <c r="DZ11" s="506"/>
      <c r="EA11" s="506"/>
      <c r="EB11" s="506"/>
      <c r="EC11" s="506"/>
      <c r="ED11" s="506"/>
      <c r="EE11" s="506"/>
      <c r="EF11" s="506"/>
      <c r="EG11" s="506"/>
      <c r="EH11" s="506"/>
    </row>
    <row r="12" spans="1:138" s="541" customFormat="1" ht="19.5" customHeight="1" thickBot="1" x14ac:dyDescent="0.3">
      <c r="A12" s="520" t="s">
        <v>272</v>
      </c>
      <c r="B12" s="521" t="s">
        <v>445</v>
      </c>
      <c r="C12" s="522"/>
      <c r="D12" s="535"/>
      <c r="E12" s="536"/>
      <c r="F12" s="537"/>
      <c r="G12" s="536"/>
      <c r="H12" s="538"/>
      <c r="I12" s="539"/>
      <c r="J12" s="538"/>
      <c r="K12" s="539"/>
      <c r="L12" s="539"/>
      <c r="M12" s="539"/>
      <c r="N12" s="539"/>
      <c r="O12" s="539"/>
      <c r="P12" s="539"/>
      <c r="Q12" s="536"/>
      <c r="R12" s="536"/>
      <c r="S12" s="536"/>
      <c r="T12" s="536"/>
      <c r="U12" s="536"/>
      <c r="V12" s="536"/>
      <c r="W12" s="536"/>
      <c r="X12" s="536"/>
      <c r="Y12" s="536"/>
      <c r="Z12" s="536"/>
      <c r="AA12" s="536"/>
      <c r="AB12" s="536"/>
      <c r="AC12" s="536"/>
      <c r="AD12" s="536"/>
      <c r="AE12" s="536"/>
      <c r="AF12" s="536"/>
      <c r="AG12" s="536"/>
      <c r="AH12" s="536"/>
      <c r="AI12" s="536"/>
      <c r="AJ12" s="536"/>
      <c r="AK12" s="536"/>
      <c r="AL12" s="536"/>
      <c r="AM12" s="536"/>
      <c r="AN12" s="536"/>
      <c r="AO12" s="536"/>
      <c r="AP12" s="536"/>
      <c r="AQ12" s="536"/>
      <c r="AR12" s="536"/>
      <c r="AS12" s="536"/>
      <c r="AT12" s="536"/>
      <c r="AU12" s="536"/>
      <c r="AV12" s="536"/>
      <c r="AW12" s="536"/>
      <c r="AX12" s="536"/>
      <c r="AY12" s="536"/>
      <c r="AZ12" s="536"/>
      <c r="BA12" s="536"/>
      <c r="BB12" s="536"/>
      <c r="BC12" s="536"/>
      <c r="BD12" s="536"/>
      <c r="BE12" s="536"/>
      <c r="BF12" s="536"/>
      <c r="BG12" s="536"/>
      <c r="BH12" s="536"/>
      <c r="BI12" s="536"/>
      <c r="BJ12" s="536"/>
      <c r="BK12" s="536"/>
      <c r="BL12" s="536"/>
      <c r="BM12" s="536"/>
      <c r="BN12" s="536"/>
      <c r="BO12" s="536"/>
      <c r="BP12" s="536"/>
      <c r="BQ12" s="536"/>
      <c r="BR12" s="536"/>
      <c r="BS12" s="536"/>
      <c r="BT12" s="536"/>
      <c r="BU12" s="536"/>
      <c r="BV12" s="536"/>
      <c r="BW12" s="536"/>
      <c r="BX12" s="536"/>
      <c r="BY12" s="536"/>
      <c r="BZ12" s="536"/>
      <c r="CA12" s="536"/>
      <c r="CB12" s="536"/>
      <c r="CC12" s="536"/>
      <c r="CD12" s="536"/>
      <c r="CE12" s="536"/>
      <c r="CF12" s="536"/>
      <c r="CG12" s="536"/>
      <c r="CH12" s="536"/>
      <c r="CI12" s="536"/>
      <c r="CJ12" s="536"/>
      <c r="CK12" s="536"/>
      <c r="CL12" s="536"/>
      <c r="CM12" s="536"/>
      <c r="CN12" s="536"/>
      <c r="CO12" s="536"/>
      <c r="CP12" s="536"/>
      <c r="CQ12" s="536"/>
      <c r="CR12" s="536"/>
      <c r="CS12" s="536"/>
      <c r="CT12" s="536"/>
      <c r="CU12" s="526"/>
      <c r="CV12" s="540"/>
      <c r="CW12" s="526"/>
      <c r="CX12" s="540"/>
      <c r="CY12" s="540"/>
      <c r="CZ12" s="540"/>
      <c r="DA12" s="540"/>
      <c r="DB12" s="540"/>
      <c r="DC12" s="540"/>
      <c r="DD12" s="540"/>
      <c r="DE12" s="540"/>
      <c r="DF12" s="540"/>
      <c r="DG12" s="540"/>
      <c r="DH12" s="540"/>
      <c r="DI12" s="540"/>
      <c r="DJ12" s="540"/>
      <c r="DK12" s="540"/>
      <c r="DL12" s="540"/>
      <c r="DM12" s="540"/>
      <c r="DN12" s="540"/>
      <c r="DO12" s="540"/>
      <c r="DP12" s="540"/>
      <c r="DQ12" s="540"/>
      <c r="DR12" s="540"/>
      <c r="DS12" s="540"/>
      <c r="DT12" s="540"/>
      <c r="DU12" s="540"/>
      <c r="DV12" s="540"/>
      <c r="DW12" s="540"/>
      <c r="DX12" s="540"/>
      <c r="DY12" s="540"/>
      <c r="DZ12" s="540"/>
      <c r="EA12" s="540"/>
      <c r="EB12" s="540"/>
      <c r="EC12" s="540"/>
      <c r="ED12" s="540"/>
      <c r="EE12" s="540"/>
      <c r="EF12" s="540"/>
      <c r="EG12" s="540"/>
      <c r="EH12" s="540"/>
    </row>
    <row r="13" spans="1:138" s="541" customFormat="1" ht="21.75" customHeight="1" thickBot="1" x14ac:dyDescent="0.3">
      <c r="A13" s="529" t="s">
        <v>277</v>
      </c>
      <c r="B13" s="530" t="s">
        <v>446</v>
      </c>
      <c r="C13" s="531"/>
      <c r="D13" s="542"/>
      <c r="E13" s="543"/>
      <c r="F13" s="542"/>
      <c r="G13" s="543"/>
      <c r="H13" s="453"/>
      <c r="I13" s="454"/>
      <c r="J13" s="453"/>
      <c r="K13" s="544"/>
      <c r="L13" s="544"/>
      <c r="M13" s="544"/>
      <c r="N13" s="544"/>
      <c r="O13" s="544"/>
      <c r="P13" s="544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545"/>
      <c r="AJ13" s="545"/>
      <c r="AK13" s="545"/>
      <c r="AL13" s="545"/>
      <c r="AM13" s="545"/>
      <c r="AN13" s="545"/>
      <c r="AO13" s="545"/>
      <c r="AP13" s="545"/>
      <c r="AQ13" s="545"/>
      <c r="AR13" s="545"/>
      <c r="AS13" s="545"/>
      <c r="AT13" s="545"/>
      <c r="AU13" s="545"/>
      <c r="AV13" s="545"/>
      <c r="AW13" s="545"/>
      <c r="AX13" s="545"/>
      <c r="AY13" s="545"/>
      <c r="AZ13" s="545"/>
      <c r="BA13" s="545"/>
      <c r="BB13" s="545"/>
      <c r="BC13" s="545"/>
      <c r="BD13" s="545"/>
      <c r="BE13" s="545"/>
      <c r="BF13" s="545"/>
      <c r="BG13" s="545"/>
      <c r="BH13" s="545"/>
      <c r="BI13" s="545"/>
      <c r="BJ13" s="545"/>
      <c r="BK13" s="545"/>
      <c r="BL13" s="545"/>
      <c r="BM13" s="545"/>
      <c r="BN13" s="545"/>
      <c r="BO13" s="545"/>
      <c r="BP13" s="545"/>
      <c r="BQ13" s="545"/>
      <c r="BR13" s="545"/>
      <c r="BS13" s="545"/>
      <c r="BT13" s="545"/>
      <c r="BU13" s="545"/>
      <c r="BV13" s="545"/>
      <c r="BW13" s="545"/>
      <c r="BX13" s="545"/>
      <c r="BY13" s="545"/>
      <c r="BZ13" s="545"/>
      <c r="CA13" s="545"/>
      <c r="CB13" s="545"/>
      <c r="CC13" s="545"/>
      <c r="CD13" s="545"/>
      <c r="CE13" s="545"/>
      <c r="CF13" s="545"/>
      <c r="CG13" s="545"/>
      <c r="CH13" s="545"/>
      <c r="CI13" s="545"/>
      <c r="CJ13" s="545"/>
      <c r="CK13" s="545"/>
      <c r="CL13" s="545"/>
      <c r="CM13" s="545"/>
      <c r="CN13" s="545"/>
      <c r="CO13" s="545"/>
      <c r="CP13" s="545"/>
      <c r="CQ13" s="545"/>
      <c r="CR13" s="545"/>
      <c r="CS13" s="545"/>
      <c r="CT13" s="545"/>
      <c r="CU13" s="546"/>
      <c r="CV13" s="526"/>
      <c r="CW13" s="526"/>
      <c r="CX13" s="540"/>
      <c r="CY13" s="540"/>
      <c r="CZ13" s="540"/>
      <c r="DA13" s="540"/>
      <c r="DB13" s="540"/>
      <c r="DC13" s="540"/>
      <c r="DD13" s="540"/>
      <c r="DE13" s="540"/>
      <c r="DF13" s="540"/>
      <c r="DG13" s="540"/>
      <c r="DH13" s="540"/>
      <c r="DI13" s="540"/>
      <c r="DJ13" s="540"/>
      <c r="DK13" s="540"/>
      <c r="DL13" s="540"/>
      <c r="DM13" s="540"/>
      <c r="DN13" s="540"/>
      <c r="DO13" s="540"/>
      <c r="DP13" s="540"/>
      <c r="DQ13" s="540"/>
      <c r="DR13" s="540"/>
      <c r="DS13" s="540"/>
      <c r="DT13" s="540"/>
      <c r="DU13" s="540"/>
      <c r="DV13" s="540"/>
      <c r="DW13" s="540"/>
      <c r="DX13" s="540"/>
      <c r="DY13" s="540"/>
      <c r="DZ13" s="540"/>
      <c r="EA13" s="540"/>
      <c r="EB13" s="540"/>
      <c r="EC13" s="540"/>
      <c r="ED13" s="540"/>
      <c r="EE13" s="540"/>
      <c r="EF13" s="540"/>
      <c r="EG13" s="540"/>
      <c r="EH13" s="540"/>
    </row>
    <row r="14" spans="1:138" s="528" customFormat="1" x14ac:dyDescent="0.25">
      <c r="A14" s="547" t="s">
        <v>234</v>
      </c>
      <c r="B14" s="548" t="s">
        <v>447</v>
      </c>
      <c r="C14" s="549"/>
      <c r="D14" s="550"/>
      <c r="E14" s="551"/>
      <c r="F14" s="550"/>
      <c r="G14" s="551"/>
      <c r="H14" s="472"/>
      <c r="I14" s="471"/>
      <c r="J14" s="472"/>
      <c r="K14" s="481"/>
      <c r="L14" s="481"/>
      <c r="M14" s="481"/>
      <c r="N14" s="481"/>
      <c r="O14" s="481"/>
      <c r="P14" s="481"/>
      <c r="Q14" s="525"/>
      <c r="R14" s="525"/>
      <c r="S14" s="525"/>
      <c r="T14" s="525"/>
      <c r="U14" s="525"/>
      <c r="V14" s="552"/>
      <c r="W14" s="525"/>
      <c r="X14" s="525"/>
      <c r="Y14" s="552"/>
      <c r="Z14" s="552"/>
      <c r="AA14" s="525"/>
      <c r="AB14" s="525"/>
      <c r="AC14" s="525"/>
      <c r="AD14" s="525"/>
      <c r="AE14" s="525"/>
      <c r="AF14" s="525"/>
      <c r="AG14" s="525"/>
      <c r="AH14" s="525"/>
      <c r="AI14" s="552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52"/>
      <c r="BD14" s="525"/>
      <c r="BE14" s="525"/>
      <c r="BF14" s="525"/>
      <c r="BG14" s="552"/>
      <c r="BH14" s="525"/>
      <c r="BI14" s="525"/>
      <c r="BJ14" s="525"/>
      <c r="BK14" s="525"/>
      <c r="BL14" s="525"/>
      <c r="BM14" s="525"/>
      <c r="BN14" s="525"/>
      <c r="BO14" s="525"/>
      <c r="BP14" s="525"/>
      <c r="BQ14" s="525"/>
      <c r="BR14" s="525"/>
      <c r="BS14" s="525"/>
      <c r="BT14" s="525"/>
      <c r="BU14" s="525"/>
      <c r="BV14" s="525"/>
      <c r="BW14" s="525"/>
      <c r="BX14" s="525"/>
      <c r="BY14" s="552"/>
      <c r="BZ14" s="525"/>
      <c r="CA14" s="525"/>
      <c r="CB14" s="552"/>
      <c r="CC14" s="525"/>
      <c r="CD14" s="525"/>
      <c r="CE14" s="525"/>
      <c r="CF14" s="525"/>
      <c r="CG14" s="525"/>
      <c r="CH14" s="525"/>
      <c r="CI14" s="525"/>
      <c r="CJ14" s="525"/>
      <c r="CK14" s="525"/>
      <c r="CL14" s="525"/>
      <c r="CM14" s="525"/>
      <c r="CN14" s="525"/>
      <c r="CO14" s="525"/>
      <c r="CP14" s="525"/>
      <c r="CQ14" s="525"/>
      <c r="CR14" s="525"/>
      <c r="CS14" s="525"/>
      <c r="CT14" s="525"/>
      <c r="CU14" s="526"/>
      <c r="CV14" s="527"/>
      <c r="CW14" s="527"/>
      <c r="CX14" s="506"/>
      <c r="CY14" s="506"/>
      <c r="CZ14" s="506"/>
      <c r="DA14" s="506"/>
      <c r="DB14" s="506"/>
      <c r="DC14" s="506"/>
      <c r="DD14" s="506"/>
      <c r="DE14" s="506"/>
      <c r="DF14" s="506"/>
      <c r="DG14" s="506"/>
      <c r="DH14" s="506"/>
      <c r="DI14" s="506"/>
      <c r="DJ14" s="506"/>
      <c r="DK14" s="506"/>
      <c r="DL14" s="506"/>
      <c r="DM14" s="506"/>
      <c r="DN14" s="506"/>
      <c r="DO14" s="506"/>
      <c r="DP14" s="506"/>
      <c r="DQ14" s="506"/>
      <c r="DR14" s="506"/>
      <c r="DS14" s="506"/>
      <c r="DT14" s="506"/>
      <c r="DU14" s="506"/>
      <c r="DV14" s="506"/>
      <c r="DW14" s="506"/>
      <c r="DX14" s="506"/>
      <c r="DY14" s="506"/>
      <c r="DZ14" s="506"/>
      <c r="EA14" s="506"/>
      <c r="EB14" s="506"/>
      <c r="EC14" s="506"/>
      <c r="ED14" s="506"/>
      <c r="EE14" s="506"/>
      <c r="EF14" s="506"/>
      <c r="EG14" s="506"/>
      <c r="EH14" s="506"/>
    </row>
    <row r="15" spans="1:138" s="528" customFormat="1" x14ac:dyDescent="0.25">
      <c r="A15" s="547" t="s">
        <v>235</v>
      </c>
      <c r="B15" s="548" t="s">
        <v>448</v>
      </c>
      <c r="C15" s="549"/>
      <c r="D15" s="550"/>
      <c r="E15" s="551"/>
      <c r="F15" s="550"/>
      <c r="G15" s="551"/>
      <c r="H15" s="472"/>
      <c r="I15" s="471"/>
      <c r="J15" s="472"/>
      <c r="K15" s="481"/>
      <c r="L15" s="481"/>
      <c r="M15" s="481"/>
      <c r="N15" s="481"/>
      <c r="O15" s="481"/>
      <c r="P15" s="481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  <c r="AF15" s="525"/>
      <c r="AG15" s="525"/>
      <c r="AH15" s="525"/>
      <c r="AI15" s="552"/>
      <c r="AJ15" s="525"/>
      <c r="AK15" s="525"/>
      <c r="AL15" s="525"/>
      <c r="AM15" s="525"/>
      <c r="AN15" s="525"/>
      <c r="AO15" s="525"/>
      <c r="AP15" s="525"/>
      <c r="AQ15" s="525"/>
      <c r="AR15" s="525"/>
      <c r="AS15" s="525"/>
      <c r="AT15" s="525"/>
      <c r="AU15" s="525"/>
      <c r="AV15" s="525"/>
      <c r="AW15" s="525"/>
      <c r="AX15" s="525"/>
      <c r="AY15" s="525"/>
      <c r="AZ15" s="525"/>
      <c r="BA15" s="525"/>
      <c r="BB15" s="525"/>
      <c r="BC15" s="525"/>
      <c r="BD15" s="552"/>
      <c r="BE15" s="525"/>
      <c r="BF15" s="525"/>
      <c r="BG15" s="525"/>
      <c r="BH15" s="552"/>
      <c r="BI15" s="525"/>
      <c r="BJ15" s="525"/>
      <c r="BK15" s="525"/>
      <c r="BL15" s="525"/>
      <c r="BM15" s="525"/>
      <c r="BN15" s="525"/>
      <c r="BO15" s="525"/>
      <c r="BP15" s="525"/>
      <c r="BQ15" s="525"/>
      <c r="BR15" s="525"/>
      <c r="BS15" s="525"/>
      <c r="BT15" s="525"/>
      <c r="BU15" s="525"/>
      <c r="BV15" s="525"/>
      <c r="BW15" s="525"/>
      <c r="BX15" s="525"/>
      <c r="BY15" s="525"/>
      <c r="BZ15" s="525"/>
      <c r="CA15" s="525"/>
      <c r="CB15" s="525"/>
      <c r="CC15" s="525"/>
      <c r="CD15" s="525"/>
      <c r="CE15" s="525"/>
      <c r="CF15" s="525"/>
      <c r="CG15" s="552"/>
      <c r="CH15" s="552"/>
      <c r="CI15" s="525"/>
      <c r="CJ15" s="525"/>
      <c r="CK15" s="525"/>
      <c r="CL15" s="525"/>
      <c r="CM15" s="525"/>
      <c r="CN15" s="525"/>
      <c r="CO15" s="525"/>
      <c r="CP15" s="552"/>
      <c r="CQ15" s="552"/>
      <c r="CR15" s="525"/>
      <c r="CS15" s="552"/>
      <c r="CT15" s="525"/>
      <c r="CU15" s="526"/>
      <c r="CV15" s="527"/>
      <c r="CW15" s="527"/>
      <c r="CX15" s="506"/>
      <c r="CY15" s="506"/>
      <c r="CZ15" s="506"/>
      <c r="DA15" s="506"/>
      <c r="DB15" s="506"/>
      <c r="DC15" s="506"/>
      <c r="DD15" s="506"/>
      <c r="DE15" s="506"/>
      <c r="DF15" s="506"/>
      <c r="DG15" s="506"/>
      <c r="DH15" s="506"/>
      <c r="DI15" s="506"/>
      <c r="DJ15" s="506"/>
      <c r="DK15" s="506"/>
      <c r="DL15" s="506"/>
      <c r="DM15" s="506"/>
      <c r="DN15" s="506"/>
      <c r="DO15" s="506"/>
      <c r="DP15" s="506"/>
      <c r="DQ15" s="506"/>
      <c r="DR15" s="506"/>
      <c r="DS15" s="506"/>
      <c r="DT15" s="506"/>
      <c r="DU15" s="506"/>
      <c r="DV15" s="506"/>
      <c r="DW15" s="506"/>
      <c r="DX15" s="506"/>
      <c r="DY15" s="506"/>
      <c r="DZ15" s="506"/>
      <c r="EA15" s="506"/>
      <c r="EB15" s="506"/>
      <c r="EC15" s="506"/>
      <c r="ED15" s="506"/>
      <c r="EE15" s="506"/>
      <c r="EF15" s="506"/>
      <c r="EG15" s="506"/>
      <c r="EH15" s="506"/>
    </row>
    <row r="16" spans="1:138" s="528" customFormat="1" ht="30" x14ac:dyDescent="0.25">
      <c r="A16" s="547" t="s">
        <v>236</v>
      </c>
      <c r="B16" s="548" t="s">
        <v>449</v>
      </c>
      <c r="C16" s="549"/>
      <c r="D16" s="550"/>
      <c r="E16" s="551"/>
      <c r="F16" s="550"/>
      <c r="G16" s="551"/>
      <c r="H16" s="472"/>
      <c r="I16" s="471"/>
      <c r="J16" s="472"/>
      <c r="K16" s="481"/>
      <c r="L16" s="481"/>
      <c r="M16" s="481"/>
      <c r="N16" s="481"/>
      <c r="O16" s="481"/>
      <c r="P16" s="481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5"/>
      <c r="AI16" s="525"/>
      <c r="AJ16" s="525"/>
      <c r="AK16" s="525"/>
      <c r="AL16" s="525"/>
      <c r="AM16" s="525"/>
      <c r="AN16" s="525"/>
      <c r="AO16" s="525"/>
      <c r="AP16" s="525"/>
      <c r="AQ16" s="525"/>
      <c r="AR16" s="525"/>
      <c r="AS16" s="525"/>
      <c r="AT16" s="525"/>
      <c r="AU16" s="525"/>
      <c r="AV16" s="525"/>
      <c r="AW16" s="525"/>
      <c r="AX16" s="525"/>
      <c r="AY16" s="525"/>
      <c r="AZ16" s="525"/>
      <c r="BA16" s="525"/>
      <c r="BB16" s="525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25"/>
      <c r="BO16" s="525"/>
      <c r="BP16" s="525"/>
      <c r="BQ16" s="525"/>
      <c r="BR16" s="525"/>
      <c r="BS16" s="525"/>
      <c r="BT16" s="525"/>
      <c r="BU16" s="525"/>
      <c r="BV16" s="525"/>
      <c r="BW16" s="525"/>
      <c r="BX16" s="525"/>
      <c r="BY16" s="525"/>
      <c r="BZ16" s="525"/>
      <c r="CA16" s="525"/>
      <c r="CB16" s="525"/>
      <c r="CC16" s="525"/>
      <c r="CD16" s="525"/>
      <c r="CE16" s="525"/>
      <c r="CF16" s="525"/>
      <c r="CG16" s="525"/>
      <c r="CH16" s="525"/>
      <c r="CI16" s="525"/>
      <c r="CJ16" s="525"/>
      <c r="CK16" s="525"/>
      <c r="CL16" s="525"/>
      <c r="CM16" s="525"/>
      <c r="CN16" s="525"/>
      <c r="CO16" s="525"/>
      <c r="CP16" s="525"/>
      <c r="CQ16" s="525"/>
      <c r="CR16" s="525"/>
      <c r="CS16" s="525"/>
      <c r="CT16" s="525"/>
      <c r="CU16" s="526"/>
      <c r="CV16" s="506"/>
      <c r="CW16" s="527"/>
      <c r="CX16" s="506"/>
      <c r="CY16" s="506"/>
      <c r="CZ16" s="506"/>
      <c r="DA16" s="506"/>
      <c r="DB16" s="506"/>
      <c r="DC16" s="506"/>
      <c r="DD16" s="506"/>
      <c r="DE16" s="506"/>
      <c r="DF16" s="506"/>
      <c r="DG16" s="506"/>
      <c r="DH16" s="506"/>
      <c r="DI16" s="506"/>
      <c r="DJ16" s="506"/>
      <c r="DK16" s="506"/>
      <c r="DL16" s="506"/>
      <c r="DM16" s="506"/>
      <c r="DN16" s="506"/>
      <c r="DO16" s="506"/>
      <c r="DP16" s="506"/>
      <c r="DQ16" s="506"/>
      <c r="DR16" s="506"/>
      <c r="DS16" s="506"/>
      <c r="DT16" s="506"/>
      <c r="DU16" s="506"/>
      <c r="DV16" s="506"/>
      <c r="DW16" s="506"/>
      <c r="DX16" s="506"/>
      <c r="DY16" s="506"/>
      <c r="DZ16" s="506"/>
      <c r="EA16" s="506"/>
      <c r="EB16" s="506"/>
      <c r="EC16" s="506"/>
      <c r="ED16" s="506"/>
      <c r="EE16" s="506"/>
      <c r="EF16" s="506"/>
      <c r="EG16" s="506"/>
      <c r="EH16" s="506"/>
    </row>
    <row r="17" spans="1:138" s="528" customFormat="1" ht="15.75" thickBot="1" x14ac:dyDescent="0.3">
      <c r="A17" s="553" t="s">
        <v>237</v>
      </c>
      <c r="B17" s="554" t="s">
        <v>297</v>
      </c>
      <c r="C17" s="555"/>
      <c r="D17" s="556"/>
      <c r="E17" s="557"/>
      <c r="F17" s="556"/>
      <c r="G17" s="557"/>
      <c r="H17" s="492"/>
      <c r="I17" s="491"/>
      <c r="J17" s="492"/>
      <c r="K17" s="481"/>
      <c r="L17" s="481"/>
      <c r="M17" s="481"/>
      <c r="N17" s="481"/>
      <c r="O17" s="481"/>
      <c r="P17" s="481"/>
      <c r="Q17" s="525"/>
      <c r="R17" s="525"/>
      <c r="S17" s="525"/>
      <c r="T17" s="525"/>
      <c r="U17" s="525"/>
      <c r="V17" s="552"/>
      <c r="W17" s="525"/>
      <c r="X17" s="525"/>
      <c r="Y17" s="552"/>
      <c r="Z17" s="552"/>
      <c r="AA17" s="525"/>
      <c r="AB17" s="552"/>
      <c r="AC17" s="525"/>
      <c r="AD17" s="552"/>
      <c r="AE17" s="552"/>
      <c r="AF17" s="552"/>
      <c r="AG17" s="552"/>
      <c r="AH17" s="525"/>
      <c r="AI17" s="552"/>
      <c r="AJ17" s="552"/>
      <c r="AK17" s="525"/>
      <c r="AL17" s="525"/>
      <c r="AM17" s="525"/>
      <c r="AN17" s="552"/>
      <c r="AO17" s="552"/>
      <c r="AP17" s="525"/>
      <c r="AQ17" s="525"/>
      <c r="AR17" s="525"/>
      <c r="AS17" s="525"/>
      <c r="AT17" s="525"/>
      <c r="AU17" s="525"/>
      <c r="AV17" s="525"/>
      <c r="AW17" s="552"/>
      <c r="AX17" s="525"/>
      <c r="AY17" s="552"/>
      <c r="AZ17" s="552"/>
      <c r="BA17" s="525"/>
      <c r="BB17" s="552"/>
      <c r="BC17" s="525"/>
      <c r="BD17" s="525"/>
      <c r="BE17" s="525"/>
      <c r="BF17" s="525"/>
      <c r="BG17" s="525"/>
      <c r="BH17" s="552"/>
      <c r="BI17" s="525"/>
      <c r="BJ17" s="525"/>
      <c r="BK17" s="525"/>
      <c r="BL17" s="525"/>
      <c r="BM17" s="552"/>
      <c r="BN17" s="552"/>
      <c r="BO17" s="525"/>
      <c r="BP17" s="525"/>
      <c r="BQ17" s="525"/>
      <c r="BR17" s="525"/>
      <c r="BS17" s="525"/>
      <c r="BT17" s="525"/>
      <c r="BU17" s="525"/>
      <c r="BV17" s="525"/>
      <c r="BW17" s="525"/>
      <c r="BX17" s="552"/>
      <c r="BY17" s="552"/>
      <c r="BZ17" s="552"/>
      <c r="CA17" s="525"/>
      <c r="CB17" s="552"/>
      <c r="CC17" s="552"/>
      <c r="CD17" s="552"/>
      <c r="CE17" s="525"/>
      <c r="CF17" s="525"/>
      <c r="CG17" s="552"/>
      <c r="CH17" s="525"/>
      <c r="CI17" s="525"/>
      <c r="CJ17" s="525"/>
      <c r="CK17" s="552"/>
      <c r="CL17" s="525"/>
      <c r="CM17" s="525"/>
      <c r="CN17" s="552"/>
      <c r="CO17" s="552"/>
      <c r="CP17" s="552"/>
      <c r="CQ17" s="552"/>
      <c r="CR17" s="552"/>
      <c r="CS17" s="525"/>
      <c r="CT17" s="525"/>
      <c r="CU17" s="526"/>
      <c r="CV17" s="527"/>
      <c r="CW17" s="527"/>
      <c r="CX17" s="506"/>
      <c r="CY17" s="506"/>
      <c r="CZ17" s="506"/>
      <c r="DA17" s="506"/>
      <c r="DB17" s="506"/>
      <c r="DC17" s="506"/>
      <c r="DD17" s="506"/>
      <c r="DE17" s="506"/>
      <c r="DF17" s="506"/>
      <c r="DG17" s="506"/>
      <c r="DH17" s="506"/>
      <c r="DI17" s="506"/>
      <c r="DJ17" s="506"/>
      <c r="DK17" s="506"/>
      <c r="DL17" s="506"/>
      <c r="DM17" s="506"/>
      <c r="DN17" s="506"/>
      <c r="DO17" s="506"/>
      <c r="DP17" s="506"/>
      <c r="DQ17" s="506"/>
      <c r="DR17" s="506"/>
      <c r="DS17" s="506"/>
      <c r="DT17" s="506"/>
      <c r="DU17" s="506"/>
      <c r="DV17" s="506"/>
      <c r="DW17" s="506"/>
      <c r="DX17" s="506"/>
      <c r="DY17" s="506"/>
      <c r="DZ17" s="506"/>
      <c r="EA17" s="506"/>
      <c r="EB17" s="506"/>
      <c r="EC17" s="506"/>
      <c r="ED17" s="506"/>
      <c r="EE17" s="506"/>
      <c r="EF17" s="506"/>
      <c r="EG17" s="506"/>
      <c r="EH17" s="506"/>
    </row>
    <row r="18" spans="1:138" s="528" customFormat="1" ht="9" customHeight="1" x14ac:dyDescent="0.25">
      <c r="H18" s="231"/>
      <c r="I18" s="231"/>
      <c r="J18" s="231"/>
      <c r="K18" s="231"/>
      <c r="L18" s="231"/>
      <c r="M18" s="231"/>
      <c r="N18" s="231"/>
      <c r="O18" s="231"/>
      <c r="P18" s="231"/>
    </row>
    <row r="19" spans="1:138" s="495" customFormat="1" x14ac:dyDescent="0.25">
      <c r="A19" s="304" t="s">
        <v>155</v>
      </c>
      <c r="B19" s="304"/>
      <c r="C19" s="496"/>
      <c r="D19" s="496"/>
      <c r="E19" s="497"/>
      <c r="F19" s="496"/>
      <c r="G19" s="496"/>
    </row>
    <row r="20" spans="1:138" s="495" customFormat="1" x14ac:dyDescent="0.25">
      <c r="A20" s="429"/>
      <c r="B20" s="498"/>
      <c r="C20" s="498"/>
      <c r="D20" s="498"/>
      <c r="E20" s="499"/>
      <c r="F20" s="500"/>
      <c r="G20" s="498"/>
    </row>
    <row r="21" spans="1:138" s="495" customFormat="1" x14ac:dyDescent="0.25">
      <c r="A21" s="494"/>
      <c r="B21" s="501"/>
      <c r="C21" s="501"/>
      <c r="D21" s="498"/>
      <c r="E21" s="498"/>
      <c r="F21" s="502"/>
      <c r="G21" s="498"/>
    </row>
    <row r="22" spans="1:138" s="498" customFormat="1" x14ac:dyDescent="0.25">
      <c r="H22" s="227"/>
      <c r="I22" s="227"/>
      <c r="J22" s="227"/>
      <c r="K22" s="227"/>
      <c r="L22" s="227"/>
      <c r="M22" s="227"/>
      <c r="N22" s="227"/>
      <c r="O22" s="227"/>
      <c r="P22" s="227"/>
    </row>
    <row r="23" spans="1:138" s="498" customFormat="1" x14ac:dyDescent="0.25">
      <c r="H23" s="227"/>
      <c r="I23" s="227"/>
      <c r="J23" s="227"/>
      <c r="K23" s="227"/>
      <c r="L23" s="227"/>
      <c r="M23" s="227"/>
      <c r="N23" s="227"/>
      <c r="O23" s="227"/>
      <c r="P23" s="227"/>
    </row>
    <row r="24" spans="1:138" x14ac:dyDescent="0.2">
      <c r="A24" s="227" t="s">
        <v>380</v>
      </c>
      <c r="D24" s="968"/>
      <c r="E24" s="968"/>
      <c r="F24" s="968" t="s">
        <v>379</v>
      </c>
      <c r="G24" s="968"/>
      <c r="J24" s="558"/>
    </row>
    <row r="25" spans="1:138" x14ac:dyDescent="0.2">
      <c r="A25" s="227" t="s">
        <v>372</v>
      </c>
      <c r="F25" s="969" t="s">
        <v>371</v>
      </c>
      <c r="G25" s="969"/>
      <c r="J25" s="318"/>
    </row>
  </sheetData>
  <customSheetViews>
    <customSheetView guid="{17151551-8460-47BF-8C20-7FE2DB216614}" hiddenColumns="1" showRuler="0">
      <selection activeCell="G12" sqref="G12:H1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B2" sqref="B2"/>
      <pageMargins left="0.17" right="0.19" top="0.31496062992125984" bottom="0.27559055118110237" header="0.19685039370078741" footer="0.19685039370078741"/>
      <pageSetup paperSize="9" scale="95" orientation="landscape" r:id="rId2"/>
      <headerFooter alignWithMargins="0"/>
    </customSheetView>
  </customSheetViews>
  <mergeCells count="5">
    <mergeCell ref="H2:J2"/>
    <mergeCell ref="A7:J7"/>
    <mergeCell ref="F24:G24"/>
    <mergeCell ref="F25:G25"/>
    <mergeCell ref="D24:E24"/>
  </mergeCells>
  <phoneticPr fontId="31" type="noConversion"/>
  <pageMargins left="0.17" right="0.19" top="0.31496062992125984" bottom="0.27559055118110237" header="0.19685039370078741" footer="0.19685039370078741"/>
  <pageSetup paperSize="9" scale="87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10" zoomScaleNormal="100" workbookViewId="0">
      <selection activeCell="D24" sqref="D24"/>
    </sheetView>
  </sheetViews>
  <sheetFormatPr defaultRowHeight="15" x14ac:dyDescent="0.2"/>
  <cols>
    <col min="1" max="1" width="8" style="319" customWidth="1"/>
    <col min="2" max="2" width="37.5703125" style="227" customWidth="1"/>
    <col min="3" max="3" width="25.140625" style="227" customWidth="1"/>
    <col min="4" max="4" width="20.42578125" style="227" customWidth="1"/>
    <col min="5" max="5" width="18.140625" style="227" customWidth="1"/>
    <col min="6" max="6" width="19" style="227" customWidth="1"/>
    <col min="7" max="7" width="20.140625" style="227" customWidth="1"/>
    <col min="8" max="8" width="19.85546875" style="227" customWidth="1"/>
    <col min="9" max="9" width="20.7109375" style="227" customWidth="1"/>
    <col min="10" max="10" width="12.7109375" style="227" customWidth="1"/>
    <col min="11" max="16384" width="9.140625" style="227"/>
  </cols>
  <sheetData>
    <row r="1" spans="1:38" s="229" customFormat="1" x14ac:dyDescent="0.25">
      <c r="A1" s="429"/>
      <c r="F1" s="503"/>
      <c r="G1" s="232"/>
      <c r="H1" s="504" t="s">
        <v>604</v>
      </c>
    </row>
    <row r="2" spans="1:38" s="229" customFormat="1" ht="90.75" customHeight="1" x14ac:dyDescent="0.25">
      <c r="A2" s="1015"/>
      <c r="B2" s="1015"/>
      <c r="C2" s="1015"/>
      <c r="D2" s="1015"/>
      <c r="H2" s="957" t="s">
        <v>619</v>
      </c>
      <c r="I2" s="958"/>
      <c r="J2" s="234"/>
      <c r="M2" s="957"/>
      <c r="N2" s="957"/>
      <c r="O2" s="958"/>
    </row>
    <row r="3" spans="1:38" s="305" customFormat="1" ht="11.25" customHeight="1" x14ac:dyDescent="0.2">
      <c r="A3" s="561" t="s">
        <v>387</v>
      </c>
      <c r="B3" s="738"/>
      <c r="C3" s="426"/>
      <c r="D3" s="426"/>
      <c r="E3" s="426"/>
      <c r="F3" s="426"/>
      <c r="I3" s="427"/>
    </row>
    <row r="4" spans="1:38" ht="12" customHeight="1" x14ac:dyDescent="0.2">
      <c r="A4" s="563" t="s">
        <v>369</v>
      </c>
      <c r="B4" s="315"/>
      <c r="C4" s="428"/>
      <c r="D4" s="428"/>
      <c r="E4" s="428"/>
      <c r="F4" s="428"/>
    </row>
    <row r="5" spans="1:38" ht="12" customHeight="1" x14ac:dyDescent="0.2">
      <c r="A5" s="563" t="s">
        <v>370</v>
      </c>
      <c r="B5" s="315"/>
      <c r="C5" s="428"/>
      <c r="D5" s="428"/>
      <c r="E5" s="428"/>
      <c r="F5" s="428"/>
    </row>
    <row r="6" spans="1:38" ht="78.75" customHeight="1" x14ac:dyDescent="0.2">
      <c r="A6" s="972" t="s">
        <v>35</v>
      </c>
      <c r="B6" s="972"/>
      <c r="C6" s="972"/>
      <c r="D6" s="972"/>
      <c r="E6" s="972"/>
      <c r="F6" s="972"/>
      <c r="G6" s="972"/>
      <c r="H6" s="972"/>
      <c r="I6" s="972"/>
    </row>
    <row r="7" spans="1:38" ht="20.25" customHeight="1" thickBot="1" x14ac:dyDescent="0.25">
      <c r="A7" s="431"/>
      <c r="B7" s="431"/>
      <c r="C7" s="431"/>
      <c r="D7" s="431"/>
      <c r="E7" s="431"/>
      <c r="F7" s="431"/>
      <c r="G7" s="431"/>
      <c r="H7" s="431"/>
      <c r="I7" s="431"/>
    </row>
    <row r="8" spans="1:38" s="319" customFormat="1" ht="65.25" customHeight="1" thickBot="1" x14ac:dyDescent="0.25">
      <c r="A8" s="432" t="s">
        <v>238</v>
      </c>
      <c r="B8" s="433" t="s">
        <v>239</v>
      </c>
      <c r="C8" s="432" t="s">
        <v>215</v>
      </c>
      <c r="D8" s="432" t="s">
        <v>216</v>
      </c>
      <c r="E8" s="432" t="s">
        <v>217</v>
      </c>
      <c r="F8" s="432" t="s">
        <v>107</v>
      </c>
      <c r="G8" s="977" t="s">
        <v>373</v>
      </c>
      <c r="H8" s="1020"/>
      <c r="I8" s="432" t="s">
        <v>785</v>
      </c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s="458" customFormat="1" ht="31.5" customHeight="1" thickBot="1" x14ac:dyDescent="0.25">
      <c r="A9" s="449"/>
      <c r="B9" s="450"/>
      <c r="C9" s="451"/>
      <c r="D9" s="452"/>
      <c r="E9" s="453"/>
      <c r="F9" s="454"/>
      <c r="G9" s="1018"/>
      <c r="H9" s="1019"/>
      <c r="I9" s="559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</row>
    <row r="10" spans="1:38" s="458" customFormat="1" ht="31.5" customHeight="1" thickBot="1" x14ac:dyDescent="0.25">
      <c r="A10" s="449"/>
      <c r="B10" s="450"/>
      <c r="C10" s="451"/>
      <c r="D10" s="452"/>
      <c r="E10" s="453"/>
      <c r="F10" s="454"/>
      <c r="G10" s="1018"/>
      <c r="H10" s="1019"/>
      <c r="I10" s="559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</row>
    <row r="11" spans="1:38" s="458" customFormat="1" ht="31.5" customHeight="1" thickBot="1" x14ac:dyDescent="0.25">
      <c r="A11" s="449"/>
      <c r="B11" s="450"/>
      <c r="C11" s="451"/>
      <c r="D11" s="452"/>
      <c r="E11" s="453"/>
      <c r="F11" s="454"/>
      <c r="G11" s="1018"/>
      <c r="H11" s="1019"/>
      <c r="I11" s="559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</row>
    <row r="12" spans="1:38" s="458" customFormat="1" ht="31.5" customHeight="1" thickBot="1" x14ac:dyDescent="0.25">
      <c r="A12" s="449"/>
      <c r="B12" s="450"/>
      <c r="C12" s="451"/>
      <c r="D12" s="452"/>
      <c r="E12" s="453"/>
      <c r="F12" s="454"/>
      <c r="G12" s="1018"/>
      <c r="H12" s="1019"/>
      <c r="I12" s="559"/>
      <c r="J12" s="457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</row>
    <row r="13" spans="1:38" s="458" customFormat="1" ht="31.5" customHeight="1" thickBot="1" x14ac:dyDescent="0.25">
      <c r="A13" s="449"/>
      <c r="B13" s="450"/>
      <c r="C13" s="451"/>
      <c r="D13" s="452"/>
      <c r="E13" s="453"/>
      <c r="F13" s="454"/>
      <c r="G13" s="1018"/>
      <c r="H13" s="1019"/>
      <c r="I13" s="559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</row>
    <row r="14" spans="1:38" s="458" customFormat="1" ht="31.5" customHeight="1" thickBot="1" x14ac:dyDescent="0.25">
      <c r="A14" s="449"/>
      <c r="B14" s="450"/>
      <c r="C14" s="451"/>
      <c r="D14" s="452"/>
      <c r="E14" s="453"/>
      <c r="F14" s="454"/>
      <c r="G14" s="1018"/>
      <c r="H14" s="1019"/>
      <c r="I14" s="559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</row>
    <row r="15" spans="1:38" s="458" customFormat="1" ht="36.75" customHeight="1" thickBot="1" x14ac:dyDescent="0.25">
      <c r="A15" s="1012" t="s">
        <v>156</v>
      </c>
      <c r="B15" s="1013"/>
      <c r="C15" s="1013"/>
      <c r="D15" s="1013"/>
      <c r="E15" s="1014"/>
      <c r="F15" s="454"/>
      <c r="G15" s="1018"/>
      <c r="H15" s="1019"/>
      <c r="I15" s="559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</row>
    <row r="16" spans="1:38" s="495" customFormat="1" x14ac:dyDescent="0.25">
      <c r="A16" s="494"/>
      <c r="D16" s="495" t="s">
        <v>68</v>
      </c>
    </row>
    <row r="17" spans="1:9" s="495" customFormat="1" ht="14.25" customHeight="1" x14ac:dyDescent="0.25">
      <c r="A17" s="507" t="s">
        <v>614</v>
      </c>
      <c r="B17" s="507"/>
      <c r="C17" s="507"/>
      <c r="D17" s="507"/>
      <c r="E17" s="507"/>
      <c r="F17" s="502"/>
      <c r="G17" s="498"/>
    </row>
    <row r="18" spans="1:9" s="495" customFormat="1" ht="14.25" customHeight="1" x14ac:dyDescent="0.25">
      <c r="A18" s="507" t="s">
        <v>615</v>
      </c>
      <c r="B18" s="507"/>
      <c r="C18" s="507"/>
      <c r="D18" s="507"/>
      <c r="E18" s="507"/>
      <c r="F18" s="229"/>
      <c r="G18" s="229"/>
      <c r="H18" s="229"/>
    </row>
    <row r="19" spans="1:9" s="495" customFormat="1" x14ac:dyDescent="0.25">
      <c r="A19" s="507" t="s">
        <v>616</v>
      </c>
      <c r="B19" s="507"/>
      <c r="C19" s="507"/>
      <c r="D19" s="507"/>
      <c r="E19" s="507"/>
      <c r="F19" s="502"/>
      <c r="G19" s="498"/>
    </row>
    <row r="20" spans="1:9" s="495" customFormat="1" x14ac:dyDescent="0.25">
      <c r="A20" s="507" t="s">
        <v>617</v>
      </c>
      <c r="B20" s="507"/>
      <c r="C20" s="507"/>
      <c r="D20" s="507"/>
      <c r="E20" s="507"/>
      <c r="F20" s="502"/>
      <c r="G20" s="498"/>
    </row>
    <row r="21" spans="1:9" s="495" customFormat="1" x14ac:dyDescent="0.25">
      <c r="A21" s="1016" t="s">
        <v>618</v>
      </c>
      <c r="B21" s="1016"/>
      <c r="C21" s="1016"/>
      <c r="D21" s="1016"/>
      <c r="E21" s="1016"/>
      <c r="F21" s="502"/>
      <c r="G21" s="498"/>
    </row>
    <row r="22" spans="1:9" s="495" customFormat="1" x14ac:dyDescent="0.25">
      <c r="A22" s="494"/>
      <c r="B22" s="501"/>
      <c r="C22" s="501"/>
      <c r="D22" s="498"/>
      <c r="E22" s="498"/>
      <c r="F22" s="502"/>
      <c r="G22" s="498"/>
    </row>
    <row r="23" spans="1:9" s="495" customFormat="1" x14ac:dyDescent="0.25">
      <c r="A23" s="494"/>
      <c r="B23" s="501"/>
      <c r="C23" s="501"/>
      <c r="D23" s="498"/>
      <c r="E23" s="498"/>
      <c r="F23" s="502"/>
      <c r="G23" s="498"/>
    </row>
    <row r="24" spans="1:9" ht="18.75" customHeight="1" x14ac:dyDescent="0.2">
      <c r="H24" s="259"/>
    </row>
    <row r="25" spans="1:9" ht="12.75" customHeight="1" x14ac:dyDescent="0.2">
      <c r="A25" s="319" t="s">
        <v>380</v>
      </c>
      <c r="E25" s="319" t="s">
        <v>386</v>
      </c>
      <c r="F25" s="319"/>
      <c r="H25" s="1009"/>
      <c r="I25" s="1009"/>
    </row>
    <row r="26" spans="1:9" ht="27" customHeight="1" x14ac:dyDescent="0.2">
      <c r="A26" s="230" t="s">
        <v>372</v>
      </c>
      <c r="E26" s="319" t="s">
        <v>371</v>
      </c>
      <c r="F26" s="319"/>
      <c r="H26" s="1009"/>
      <c r="I26" s="1009"/>
    </row>
    <row r="27" spans="1:9" ht="13.5" customHeight="1" x14ac:dyDescent="0.2"/>
  </sheetData>
  <customSheetViews>
    <customSheetView guid="{DE9178B7-7BAA-4669-9575-43FAD4CFD495}" fitToPage="1">
      <selection activeCell="E12" sqref="E11:E12"/>
      <pageMargins left="0.22" right="0.17" top="0.31496062992125984" bottom="0.27559055118110237" header="0.19685039370078741" footer="0.19685039370078741"/>
      <pageSetup paperSize="9" scale="77" orientation="landscape" r:id="rId1"/>
      <headerFooter alignWithMargins="0"/>
    </customSheetView>
  </customSheetViews>
  <mergeCells count="17">
    <mergeCell ref="M2:O2"/>
    <mergeCell ref="H2:I2"/>
    <mergeCell ref="G8:H8"/>
    <mergeCell ref="A2:B2"/>
    <mergeCell ref="A6:I6"/>
    <mergeCell ref="C2:D2"/>
    <mergeCell ref="H26:I26"/>
    <mergeCell ref="H25:I25"/>
    <mergeCell ref="A15:E15"/>
    <mergeCell ref="A21:E21"/>
    <mergeCell ref="G15:H15"/>
    <mergeCell ref="G14:H14"/>
    <mergeCell ref="G9:H9"/>
    <mergeCell ref="G10:H10"/>
    <mergeCell ref="G11:H11"/>
    <mergeCell ref="G12:H12"/>
    <mergeCell ref="G13:H13"/>
  </mergeCells>
  <phoneticPr fontId="31" type="noConversion"/>
  <pageMargins left="0.23622047244094491" right="0.15748031496062992" top="0.31496062992125984" bottom="0.27559055118110237" header="0.19685039370078741" footer="0.19685039370078741"/>
  <pageSetup paperSize="9" scale="70" orientation="landscape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>
      <selection activeCell="J15" sqref="J15"/>
    </sheetView>
  </sheetViews>
  <sheetFormatPr defaultRowHeight="15" x14ac:dyDescent="0.2"/>
  <cols>
    <col min="1" max="1" width="6.85546875" style="227" customWidth="1"/>
    <col min="2" max="2" width="56.28515625" style="227" customWidth="1"/>
    <col min="3" max="3" width="15.28515625" style="227" customWidth="1"/>
    <col min="4" max="4" width="16.7109375" style="227" customWidth="1"/>
    <col min="5" max="5" width="17.42578125" style="227" customWidth="1"/>
    <col min="6" max="6" width="15.85546875" style="227" customWidth="1"/>
    <col min="7" max="7" width="17.42578125" style="227" customWidth="1"/>
    <col min="8" max="8" width="24.28515625" style="227" customWidth="1"/>
    <col min="9" max="9" width="2.140625" style="227" customWidth="1"/>
    <col min="10" max="16384" width="9.140625" style="227"/>
  </cols>
  <sheetData>
    <row r="1" spans="1:9" s="229" customFormat="1" x14ac:dyDescent="0.25">
      <c r="D1" s="503"/>
      <c r="E1" s="232"/>
      <c r="F1" s="228" t="s">
        <v>418</v>
      </c>
    </row>
    <row r="2" spans="1:9" s="229" customFormat="1" ht="63.75" customHeight="1" x14ac:dyDescent="0.25">
      <c r="A2" s="1021"/>
      <c r="B2" s="1021"/>
      <c r="C2" s="560"/>
      <c r="D2" s="1025"/>
      <c r="E2" s="1025"/>
      <c r="F2" s="957" t="s">
        <v>619</v>
      </c>
      <c r="G2" s="958"/>
      <c r="H2" s="958"/>
      <c r="I2" s="241"/>
    </row>
    <row r="3" spans="1:9" s="305" customFormat="1" x14ac:dyDescent="0.2">
      <c r="A3" s="561" t="s">
        <v>376</v>
      </c>
      <c r="B3" s="561"/>
    </row>
    <row r="4" spans="1:9" x14ac:dyDescent="0.2">
      <c r="A4" s="562" t="s">
        <v>388</v>
      </c>
      <c r="B4" s="562"/>
    </row>
    <row r="5" spans="1:9" x14ac:dyDescent="0.2">
      <c r="A5" s="563" t="s">
        <v>370</v>
      </c>
      <c r="B5" s="563"/>
      <c r="G5" s="564"/>
    </row>
    <row r="6" spans="1:9" ht="73.5" customHeight="1" x14ac:dyDescent="0.2">
      <c r="A6" s="1017" t="s">
        <v>611</v>
      </c>
      <c r="B6" s="1017"/>
      <c r="C6" s="1017"/>
      <c r="D6" s="1017"/>
      <c r="E6" s="1017"/>
      <c r="F6" s="1017"/>
      <c r="G6" s="1017"/>
      <c r="H6" s="1017"/>
    </row>
    <row r="7" spans="1:9" ht="37.5" customHeight="1" thickBot="1" x14ac:dyDescent="0.25">
      <c r="A7" s="431"/>
      <c r="B7" s="431"/>
      <c r="C7" s="431"/>
      <c r="D7" s="431"/>
      <c r="E7" s="431"/>
      <c r="F7" s="431"/>
      <c r="G7" s="431"/>
    </row>
    <row r="8" spans="1:9" s="429" customFormat="1" ht="33.75" customHeight="1" thickBot="1" x14ac:dyDescent="0.3">
      <c r="A8" s="432" t="s">
        <v>143</v>
      </c>
      <c r="B8" s="330"/>
      <c r="C8" s="432" t="s">
        <v>239</v>
      </c>
      <c r="D8" s="432" t="s">
        <v>239</v>
      </c>
      <c r="E8" s="432" t="s">
        <v>239</v>
      </c>
      <c r="F8" s="432" t="s">
        <v>431</v>
      </c>
      <c r="G8" s="432" t="s">
        <v>398</v>
      </c>
      <c r="H8" s="432" t="s">
        <v>397</v>
      </c>
    </row>
    <row r="9" spans="1:9" s="498" customFormat="1" ht="13.5" customHeight="1" x14ac:dyDescent="0.25">
      <c r="A9" s="743"/>
      <c r="B9" s="744"/>
      <c r="C9" s="565">
        <v>1</v>
      </c>
      <c r="D9" s="565">
        <v>2</v>
      </c>
      <c r="E9" s="566">
        <v>3</v>
      </c>
      <c r="F9" s="346">
        <v>4</v>
      </c>
      <c r="G9" s="567" t="s">
        <v>391</v>
      </c>
      <c r="H9" s="568"/>
    </row>
    <row r="10" spans="1:9" s="498" customFormat="1" ht="27" customHeight="1" x14ac:dyDescent="0.25">
      <c r="A10" s="569">
        <v>1</v>
      </c>
      <c r="B10" s="741" t="s">
        <v>399</v>
      </c>
      <c r="C10" s="570"/>
      <c r="D10" s="570"/>
      <c r="E10" s="571"/>
      <c r="F10" s="572"/>
      <c r="G10" s="572"/>
      <c r="H10" s="573"/>
    </row>
    <row r="11" spans="1:9" s="498" customFormat="1" ht="27" customHeight="1" x14ac:dyDescent="0.25">
      <c r="A11" s="574" t="s">
        <v>400</v>
      </c>
      <c r="B11" s="739" t="s">
        <v>401</v>
      </c>
      <c r="C11" s="575"/>
      <c r="D11" s="576"/>
      <c r="E11" s="572"/>
      <c r="F11" s="572"/>
      <c r="G11" s="572"/>
      <c r="H11" s="577"/>
    </row>
    <row r="12" spans="1:9" s="498" customFormat="1" ht="27" customHeight="1" x14ac:dyDescent="0.25">
      <c r="A12" s="578" t="s">
        <v>578</v>
      </c>
      <c r="B12" s="742" t="s">
        <v>579</v>
      </c>
      <c r="C12" s="575"/>
      <c r="D12" s="576"/>
      <c r="E12" s="572"/>
      <c r="F12" s="572"/>
      <c r="G12" s="572"/>
      <c r="H12" s="577"/>
    </row>
    <row r="13" spans="1:9" s="498" customFormat="1" ht="27" customHeight="1" x14ac:dyDescent="0.25">
      <c r="A13" s="574" t="s">
        <v>402</v>
      </c>
      <c r="B13" s="739" t="s">
        <v>158</v>
      </c>
      <c r="C13" s="575"/>
      <c r="D13" s="576"/>
      <c r="E13" s="572"/>
      <c r="F13" s="572"/>
      <c r="G13" s="572"/>
      <c r="H13" s="577"/>
    </row>
    <row r="14" spans="1:9" s="498" customFormat="1" ht="27" customHeight="1" x14ac:dyDescent="0.25">
      <c r="A14" s="569">
        <v>2</v>
      </c>
      <c r="B14" s="741" t="s">
        <v>403</v>
      </c>
      <c r="C14" s="570"/>
      <c r="D14" s="570"/>
      <c r="E14" s="571"/>
      <c r="F14" s="572"/>
      <c r="G14" s="572"/>
      <c r="H14" s="573"/>
    </row>
    <row r="15" spans="1:9" s="498" customFormat="1" ht="42" customHeight="1" x14ac:dyDescent="0.25">
      <c r="A15" s="574" t="s">
        <v>404</v>
      </c>
      <c r="B15" s="739" t="s">
        <v>336</v>
      </c>
      <c r="C15" s="575"/>
      <c r="D15" s="576"/>
      <c r="E15" s="572"/>
      <c r="F15" s="572"/>
      <c r="G15" s="572"/>
      <c r="H15" s="577"/>
    </row>
    <row r="16" spans="1:9" s="498" customFormat="1" ht="30" customHeight="1" x14ac:dyDescent="0.25">
      <c r="A16" s="579" t="s">
        <v>580</v>
      </c>
      <c r="B16" s="742" t="s">
        <v>581</v>
      </c>
      <c r="C16" s="580"/>
      <c r="D16" s="581"/>
      <c r="E16" s="582"/>
      <c r="F16" s="582"/>
      <c r="G16" s="582"/>
      <c r="H16" s="583"/>
    </row>
    <row r="17" spans="1:8" s="498" customFormat="1" ht="33" customHeight="1" thickBot="1" x14ac:dyDescent="0.3">
      <c r="A17" s="584" t="s">
        <v>405</v>
      </c>
      <c r="B17" s="740" t="s">
        <v>159</v>
      </c>
      <c r="C17" s="585"/>
      <c r="D17" s="586"/>
      <c r="E17" s="587"/>
      <c r="F17" s="587"/>
      <c r="G17" s="587"/>
      <c r="H17" s="588"/>
    </row>
    <row r="18" spans="1:8" s="498" customFormat="1" x14ac:dyDescent="0.25"/>
    <row r="19" spans="1:8" s="498" customFormat="1" x14ac:dyDescent="0.25">
      <c r="A19" s="304" t="s">
        <v>155</v>
      </c>
      <c r="B19" s="304"/>
      <c r="C19" s="496"/>
      <c r="E19" s="589"/>
    </row>
    <row r="20" spans="1:8" s="498" customFormat="1" ht="43.5" customHeight="1" x14ac:dyDescent="0.25">
      <c r="A20" s="590"/>
      <c r="B20" s="1024"/>
      <c r="C20" s="1024"/>
      <c r="D20" s="1024"/>
    </row>
    <row r="21" spans="1:8" s="498" customFormat="1" ht="14.25" customHeight="1" x14ac:dyDescent="0.25">
      <c r="A21" s="590"/>
      <c r="B21" s="1024"/>
      <c r="C21" s="1024"/>
      <c r="D21" s="1024"/>
    </row>
    <row r="22" spans="1:8" s="498" customFormat="1" x14ac:dyDescent="0.25">
      <c r="B22" s="501"/>
      <c r="C22" s="500"/>
      <c r="D22" s="500"/>
    </row>
    <row r="23" spans="1:8" ht="61.5" customHeight="1" x14ac:dyDescent="0.2"/>
    <row r="24" spans="1:8" x14ac:dyDescent="0.2">
      <c r="A24" s="227" t="s">
        <v>408</v>
      </c>
      <c r="D24" s="319" t="s">
        <v>389</v>
      </c>
      <c r="F24" s="319"/>
      <c r="G24" s="591"/>
    </row>
    <row r="25" spans="1:8" x14ac:dyDescent="0.2">
      <c r="A25" s="1023" t="s">
        <v>372</v>
      </c>
      <c r="B25" s="1023"/>
      <c r="D25" s="319" t="s">
        <v>371</v>
      </c>
      <c r="E25" s="1022"/>
      <c r="F25" s="1022"/>
      <c r="G25" s="1022"/>
    </row>
  </sheetData>
  <customSheetViews>
    <customSheetView guid="{17151551-8460-47BF-8C20-7FE2DB216614}" showRuler="0">
      <selection activeCell="B14" sqref="B14"/>
      <pageMargins left="0.51181102362204722" right="0.27559055118110237" top="0.21" bottom="0.27559055118110237" header="0.17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I6"/>
      <pageMargins left="0.26" right="0.27559055118110237" top="0.21" bottom="0.27559055118110237" header="0.17" footer="0.19685039370078741"/>
      <pageSetup paperSize="9" scale="85" orientation="landscape" r:id="rId2"/>
      <headerFooter alignWithMargins="0"/>
    </customSheetView>
  </customSheetViews>
  <mergeCells count="8">
    <mergeCell ref="A2:B2"/>
    <mergeCell ref="E25:G25"/>
    <mergeCell ref="A25:B25"/>
    <mergeCell ref="B21:D21"/>
    <mergeCell ref="B20:D20"/>
    <mergeCell ref="A6:H6"/>
    <mergeCell ref="F2:H2"/>
    <mergeCell ref="D2:E2"/>
  </mergeCells>
  <phoneticPr fontId="31" type="noConversion"/>
  <pageMargins left="0.26" right="0.27559055118110237" top="0.21" bottom="0.27559055118110237" header="0.17" footer="0.19685039370078741"/>
  <pageSetup paperSize="9" scale="80" orientation="landscape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Normal="100" workbookViewId="0">
      <selection activeCell="I7" sqref="I7"/>
    </sheetView>
  </sheetViews>
  <sheetFormatPr defaultRowHeight="15" x14ac:dyDescent="0.2"/>
  <cols>
    <col min="1" max="1" width="4.85546875" style="227" customWidth="1"/>
    <col min="2" max="2" width="36" style="227" customWidth="1"/>
    <col min="3" max="3" width="25.7109375" style="227" customWidth="1"/>
    <col min="4" max="4" width="47.28515625" style="227" customWidth="1"/>
    <col min="5" max="5" width="23.140625" style="227" customWidth="1"/>
    <col min="6" max="6" width="23.42578125" style="227" customWidth="1"/>
    <col min="7" max="7" width="22.5703125" style="227" customWidth="1"/>
    <col min="8" max="8" width="14.42578125" style="227" customWidth="1"/>
    <col min="9" max="9" width="11.140625" style="227" customWidth="1"/>
    <col min="10" max="16384" width="9.140625" style="227"/>
  </cols>
  <sheetData>
    <row r="1" spans="1:18" s="229" customFormat="1" x14ac:dyDescent="0.25">
      <c r="E1" s="503"/>
      <c r="F1" s="1028" t="s">
        <v>337</v>
      </c>
      <c r="G1" s="1028"/>
    </row>
    <row r="2" spans="1:18" s="229" customFormat="1" ht="89.25" customHeight="1" x14ac:dyDescent="0.25">
      <c r="A2" s="1015"/>
      <c r="B2" s="1015"/>
      <c r="C2" s="1031"/>
      <c r="D2" s="1031"/>
      <c r="F2" s="957" t="s">
        <v>619</v>
      </c>
      <c r="G2" s="958"/>
      <c r="H2" s="241"/>
      <c r="I2" s="234"/>
      <c r="L2" s="957"/>
      <c r="M2" s="957"/>
      <c r="N2" s="958"/>
    </row>
    <row r="3" spans="1:18" s="305" customFormat="1" x14ac:dyDescent="0.2">
      <c r="A3" s="746" t="s">
        <v>376</v>
      </c>
      <c r="B3" s="746"/>
    </row>
    <row r="4" spans="1:18" x14ac:dyDescent="0.2">
      <c r="A4" s="562" t="s">
        <v>388</v>
      </c>
      <c r="B4" s="562"/>
    </row>
    <row r="5" spans="1:18" ht="13.5" customHeight="1" x14ac:dyDescent="0.2">
      <c r="A5" s="747" t="s">
        <v>370</v>
      </c>
      <c r="B5" s="747"/>
      <c r="H5" s="564"/>
    </row>
    <row r="6" spans="1:18" x14ac:dyDescent="0.2">
      <c r="A6" s="564"/>
    </row>
    <row r="7" spans="1:18" ht="52.5" customHeight="1" x14ac:dyDescent="0.2">
      <c r="A7" s="1017" t="s">
        <v>884</v>
      </c>
      <c r="B7" s="1017"/>
      <c r="C7" s="1017"/>
      <c r="D7" s="1017"/>
      <c r="E7" s="1017"/>
      <c r="F7" s="1017"/>
      <c r="G7" s="1017"/>
    </row>
    <row r="8" spans="1:18" ht="11.25" customHeight="1" thickBot="1" x14ac:dyDescent="0.25">
      <c r="A8" s="564"/>
    </row>
    <row r="9" spans="1:18" ht="83.25" customHeight="1" thickBot="1" x14ac:dyDescent="0.25">
      <c r="A9" s="592" t="s">
        <v>238</v>
      </c>
      <c r="B9" s="593" t="s">
        <v>588</v>
      </c>
      <c r="C9" s="592" t="s">
        <v>583</v>
      </c>
      <c r="D9" s="593" t="s">
        <v>27</v>
      </c>
      <c r="E9" s="592" t="s">
        <v>584</v>
      </c>
      <c r="F9" s="592" t="s">
        <v>585</v>
      </c>
      <c r="G9" s="592" t="s">
        <v>586</v>
      </c>
    </row>
    <row r="10" spans="1:18" ht="24" customHeight="1" thickBot="1" x14ac:dyDescent="0.25">
      <c r="A10" s="594"/>
      <c r="B10" s="595"/>
      <c r="C10" s="595"/>
      <c r="D10" s="595"/>
      <c r="E10" s="596"/>
      <c r="F10" s="596"/>
      <c r="G10" s="596"/>
    </row>
    <row r="11" spans="1:18" ht="24" customHeight="1" thickBot="1" x14ac:dyDescent="0.25">
      <c r="A11" s="594"/>
      <c r="B11" s="595"/>
      <c r="C11" s="595"/>
      <c r="D11" s="595"/>
      <c r="E11" s="596"/>
      <c r="F11" s="596"/>
      <c r="G11" s="596"/>
      <c r="L11" s="1030"/>
      <c r="M11" s="1030"/>
      <c r="N11" s="1030"/>
      <c r="O11" s="1030"/>
      <c r="P11" s="1030"/>
      <c r="Q11" s="1030"/>
      <c r="R11" s="1030"/>
    </row>
    <row r="12" spans="1:18" ht="24" customHeight="1" thickBot="1" x14ac:dyDescent="0.25">
      <c r="A12" s="594"/>
      <c r="B12" s="595"/>
      <c r="C12" s="595"/>
      <c r="D12" s="595"/>
      <c r="E12" s="596"/>
      <c r="F12" s="596"/>
      <c r="G12" s="596"/>
    </row>
    <row r="13" spans="1:18" ht="24" customHeight="1" thickBot="1" x14ac:dyDescent="0.25">
      <c r="A13" s="594"/>
      <c r="B13" s="595"/>
      <c r="C13" s="595"/>
      <c r="D13" s="595"/>
      <c r="E13" s="596"/>
      <c r="F13" s="596"/>
      <c r="G13" s="596"/>
    </row>
    <row r="14" spans="1:18" ht="24" customHeight="1" thickBot="1" x14ac:dyDescent="0.25">
      <c r="A14" s="597"/>
      <c r="B14" s="598"/>
      <c r="C14" s="598"/>
      <c r="D14" s="598"/>
      <c r="E14" s="599"/>
      <c r="F14" s="599"/>
      <c r="G14" s="599"/>
    </row>
    <row r="15" spans="1:18" ht="24" customHeight="1" thickBot="1" x14ac:dyDescent="0.25">
      <c r="A15" s="597"/>
      <c r="B15" s="598"/>
      <c r="C15" s="598"/>
      <c r="D15" s="598"/>
      <c r="E15" s="599"/>
      <c r="F15" s="599"/>
      <c r="G15" s="599"/>
    </row>
    <row r="16" spans="1:18" ht="24" customHeight="1" thickBot="1" x14ac:dyDescent="0.25">
      <c r="A16" s="597"/>
      <c r="B16" s="598"/>
      <c r="C16" s="598"/>
      <c r="D16" s="598"/>
      <c r="E16" s="599"/>
      <c r="F16" s="599"/>
      <c r="G16" s="599"/>
    </row>
    <row r="17" spans="1:7" ht="24" customHeight="1" thickBot="1" x14ac:dyDescent="0.25">
      <c r="A17" s="597"/>
      <c r="B17" s="598"/>
      <c r="C17" s="598"/>
      <c r="D17" s="598"/>
      <c r="E17" s="599"/>
      <c r="F17" s="599"/>
      <c r="G17" s="599"/>
    </row>
    <row r="18" spans="1:7" ht="24" customHeight="1" thickBot="1" x14ac:dyDescent="0.25">
      <c r="A18" s="597"/>
      <c r="B18" s="598"/>
      <c r="C18" s="598"/>
      <c r="D18" s="598"/>
      <c r="E18" s="599"/>
      <c r="F18" s="599"/>
      <c r="G18" s="599"/>
    </row>
    <row r="19" spans="1:7" ht="24" customHeight="1" thickBot="1" x14ac:dyDescent="0.25">
      <c r="A19" s="597"/>
      <c r="B19" s="598"/>
      <c r="C19" s="598"/>
      <c r="D19" s="598"/>
      <c r="E19" s="599"/>
      <c r="F19" s="599"/>
      <c r="G19" s="599"/>
    </row>
    <row r="20" spans="1:7" ht="24" customHeight="1" thickBot="1" x14ac:dyDescent="0.25">
      <c r="A20" s="597"/>
      <c r="B20" s="598"/>
      <c r="C20" s="598"/>
      <c r="D20" s="598"/>
      <c r="E20" s="599"/>
      <c r="F20" s="599"/>
      <c r="G20" s="599"/>
    </row>
    <row r="21" spans="1:7" ht="24" customHeight="1" thickBot="1" x14ac:dyDescent="0.25">
      <c r="A21" s="1029" t="s">
        <v>428</v>
      </c>
      <c r="B21" s="1029"/>
      <c r="C21" s="600"/>
      <c r="D21" s="600"/>
      <c r="E21" s="601">
        <f>SUM(E10:E20)</f>
        <v>0</v>
      </c>
      <c r="F21" s="600"/>
      <c r="G21" s="600"/>
    </row>
    <row r="23" spans="1:7" x14ac:dyDescent="0.2">
      <c r="A23" s="227" t="s">
        <v>587</v>
      </c>
    </row>
    <row r="25" spans="1:7" ht="12.75" customHeight="1" x14ac:dyDescent="0.2">
      <c r="A25" s="227" t="s">
        <v>409</v>
      </c>
      <c r="E25" s="319" t="s">
        <v>389</v>
      </c>
      <c r="F25" s="1026"/>
      <c r="G25" s="1026"/>
    </row>
    <row r="26" spans="1:7" ht="12.75" customHeight="1" x14ac:dyDescent="0.2">
      <c r="A26" s="316" t="s">
        <v>407</v>
      </c>
      <c r="B26" s="316"/>
      <c r="E26" s="319" t="s">
        <v>371</v>
      </c>
      <c r="F26" s="1027"/>
      <c r="G26" s="1027"/>
    </row>
  </sheetData>
  <mergeCells count="10">
    <mergeCell ref="F25:G25"/>
    <mergeCell ref="F26:G26"/>
    <mergeCell ref="L2:N2"/>
    <mergeCell ref="F2:G2"/>
    <mergeCell ref="F1:G1"/>
    <mergeCell ref="A7:G7"/>
    <mergeCell ref="A21:B21"/>
    <mergeCell ref="A2:B2"/>
    <mergeCell ref="L11:R11"/>
    <mergeCell ref="C2:D2"/>
  </mergeCells>
  <pageMargins left="0" right="0" top="0.35433070866141736" bottom="0.35433070866141736" header="0.31496062992125984" footer="0.31496062992125984"/>
  <pageSetup paperSize="9" scale="78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3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7" sqref="A7:I7"/>
    </sheetView>
  </sheetViews>
  <sheetFormatPr defaultRowHeight="15" x14ac:dyDescent="0.2"/>
  <cols>
    <col min="1" max="1" width="4.85546875" style="227" customWidth="1"/>
    <col min="2" max="2" width="36" style="227" customWidth="1"/>
    <col min="3" max="3" width="28.5703125" style="227" customWidth="1"/>
    <col min="4" max="4" width="44.42578125" style="227" customWidth="1"/>
    <col min="5" max="5" width="16.140625" style="227" customWidth="1"/>
    <col min="6" max="6" width="14.42578125" style="227" customWidth="1"/>
    <col min="7" max="7" width="15.28515625" style="227" customWidth="1"/>
    <col min="8" max="8" width="15.5703125" style="227" customWidth="1"/>
    <col min="9" max="9" width="18.28515625" style="227" customWidth="1"/>
    <col min="10" max="10" width="2.7109375" style="227" customWidth="1"/>
    <col min="11" max="16384" width="9.140625" style="227"/>
  </cols>
  <sheetData>
    <row r="1" spans="1:16" s="229" customFormat="1" x14ac:dyDescent="0.25">
      <c r="E1" s="503"/>
      <c r="F1" s="232"/>
      <c r="G1" s="745" t="s">
        <v>605</v>
      </c>
      <c r="H1" s="745"/>
      <c r="I1" s="745"/>
    </row>
    <row r="2" spans="1:16" s="229" customFormat="1" ht="74.25" customHeight="1" x14ac:dyDescent="0.25">
      <c r="A2" s="1015"/>
      <c r="B2" s="1015"/>
      <c r="C2" s="1031"/>
      <c r="D2" s="1031"/>
      <c r="G2" s="957" t="s">
        <v>619</v>
      </c>
      <c r="H2" s="958"/>
      <c r="I2" s="958"/>
      <c r="J2" s="234"/>
      <c r="N2" s="957"/>
      <c r="O2" s="958"/>
      <c r="P2" s="958"/>
    </row>
    <row r="3" spans="1:16" s="305" customFormat="1" x14ac:dyDescent="0.2">
      <c r="A3" s="746" t="s">
        <v>376</v>
      </c>
      <c r="B3" s="746"/>
    </row>
    <row r="4" spans="1:16" x14ac:dyDescent="0.2">
      <c r="A4" s="562" t="s">
        <v>388</v>
      </c>
      <c r="B4" s="562"/>
    </row>
    <row r="5" spans="1:16" ht="13.5" customHeight="1" x14ac:dyDescent="0.2">
      <c r="A5" s="747" t="s">
        <v>370</v>
      </c>
      <c r="B5" s="747"/>
      <c r="J5" s="564"/>
    </row>
    <row r="6" spans="1:16" x14ac:dyDescent="0.2">
      <c r="A6" s="564"/>
    </row>
    <row r="7" spans="1:16" ht="52.5" customHeight="1" x14ac:dyDescent="0.2">
      <c r="A7" s="1017" t="s">
        <v>885</v>
      </c>
      <c r="B7" s="1017"/>
      <c r="C7" s="1017"/>
      <c r="D7" s="1017"/>
      <c r="E7" s="1017"/>
      <c r="F7" s="1017"/>
      <c r="G7" s="1017"/>
      <c r="H7" s="1017"/>
      <c r="I7" s="1017"/>
    </row>
    <row r="8" spans="1:16" ht="11.25" customHeight="1" thickBot="1" x14ac:dyDescent="0.25">
      <c r="A8" s="564"/>
    </row>
    <row r="9" spans="1:16" ht="83.25" customHeight="1" thickBot="1" x14ac:dyDescent="0.25">
      <c r="A9" s="592" t="s">
        <v>238</v>
      </c>
      <c r="B9" s="593" t="s">
        <v>582</v>
      </c>
      <c r="C9" s="592" t="s">
        <v>589</v>
      </c>
      <c r="D9" s="593" t="s">
        <v>27</v>
      </c>
      <c r="E9" s="592" t="s">
        <v>28</v>
      </c>
      <c r="F9" s="592" t="s">
        <v>590</v>
      </c>
      <c r="G9" s="592" t="s">
        <v>591</v>
      </c>
      <c r="H9" s="592" t="s">
        <v>592</v>
      </c>
      <c r="I9" s="592" t="s">
        <v>29</v>
      </c>
    </row>
    <row r="10" spans="1:16" ht="24" customHeight="1" thickBot="1" x14ac:dyDescent="0.25">
      <c r="A10" s="594"/>
      <c r="B10" s="595"/>
      <c r="C10" s="595"/>
      <c r="D10" s="595"/>
      <c r="E10" s="596"/>
      <c r="F10" s="596"/>
      <c r="G10" s="596"/>
      <c r="H10" s="596"/>
      <c r="I10" s="595"/>
    </row>
    <row r="11" spans="1:16" ht="24" customHeight="1" thickBot="1" x14ac:dyDescent="0.25">
      <c r="A11" s="594"/>
      <c r="B11" s="595"/>
      <c r="C11" s="595"/>
      <c r="D11" s="595"/>
      <c r="E11" s="596"/>
      <c r="F11" s="596"/>
      <c r="G11" s="596"/>
      <c r="H11" s="596"/>
      <c r="I11" s="595"/>
    </row>
    <row r="12" spans="1:16" ht="24" customHeight="1" thickBot="1" x14ac:dyDescent="0.25">
      <c r="A12" s="594"/>
      <c r="B12" s="595"/>
      <c r="C12" s="595"/>
      <c r="D12" s="595"/>
      <c r="E12" s="596"/>
      <c r="F12" s="596"/>
      <c r="G12" s="596"/>
      <c r="H12" s="596"/>
      <c r="I12" s="595"/>
    </row>
    <row r="13" spans="1:16" ht="24" customHeight="1" thickBot="1" x14ac:dyDescent="0.25">
      <c r="A13" s="594"/>
      <c r="B13" s="595"/>
      <c r="C13" s="595"/>
      <c r="D13" s="595"/>
      <c r="E13" s="596"/>
      <c r="F13" s="596"/>
      <c r="G13" s="596"/>
      <c r="H13" s="596"/>
      <c r="I13" s="595"/>
    </row>
    <row r="14" spans="1:16" ht="24" customHeight="1" thickBot="1" x14ac:dyDescent="0.25">
      <c r="A14" s="597"/>
      <c r="B14" s="598"/>
      <c r="C14" s="598"/>
      <c r="D14" s="598"/>
      <c r="E14" s="599"/>
      <c r="F14" s="599"/>
      <c r="G14" s="599"/>
      <c r="H14" s="599"/>
      <c r="I14" s="598"/>
    </row>
    <row r="15" spans="1:16" ht="24" customHeight="1" thickBot="1" x14ac:dyDescent="0.25">
      <c r="A15" s="597"/>
      <c r="B15" s="598"/>
      <c r="C15" s="598"/>
      <c r="D15" s="598"/>
      <c r="E15" s="599"/>
      <c r="F15" s="599"/>
      <c r="G15" s="599"/>
      <c r="H15" s="599"/>
      <c r="I15" s="598"/>
    </row>
    <row r="16" spans="1:16" ht="24" customHeight="1" thickBot="1" x14ac:dyDescent="0.25">
      <c r="A16" s="597"/>
      <c r="B16" s="598"/>
      <c r="C16" s="598"/>
      <c r="D16" s="598"/>
      <c r="E16" s="599"/>
      <c r="F16" s="599"/>
      <c r="G16" s="599"/>
      <c r="H16" s="599"/>
      <c r="I16" s="598"/>
    </row>
    <row r="17" spans="1:9" ht="24" customHeight="1" thickBot="1" x14ac:dyDescent="0.25">
      <c r="A17" s="597"/>
      <c r="B17" s="598"/>
      <c r="C17" s="598"/>
      <c r="D17" s="598"/>
      <c r="E17" s="599"/>
      <c r="F17" s="599"/>
      <c r="G17" s="599"/>
      <c r="H17" s="599"/>
      <c r="I17" s="598"/>
    </row>
    <row r="18" spans="1:9" ht="24" customHeight="1" thickBot="1" x14ac:dyDescent="0.25">
      <c r="A18" s="597"/>
      <c r="B18" s="598"/>
      <c r="C18" s="598"/>
      <c r="D18" s="598"/>
      <c r="E18" s="599"/>
      <c r="F18" s="599"/>
      <c r="G18" s="599"/>
      <c r="H18" s="599"/>
      <c r="I18" s="598"/>
    </row>
    <row r="19" spans="1:9" ht="24" customHeight="1" thickBot="1" x14ac:dyDescent="0.25">
      <c r="A19" s="597"/>
      <c r="B19" s="598"/>
      <c r="C19" s="598"/>
      <c r="D19" s="598"/>
      <c r="E19" s="599"/>
      <c r="F19" s="599"/>
      <c r="G19" s="599"/>
      <c r="H19" s="599"/>
      <c r="I19" s="598"/>
    </row>
    <row r="20" spans="1:9" ht="24" customHeight="1" thickBot="1" x14ac:dyDescent="0.25">
      <c r="A20" s="597"/>
      <c r="B20" s="598"/>
      <c r="C20" s="598"/>
      <c r="D20" s="598"/>
      <c r="E20" s="599"/>
      <c r="F20" s="599"/>
      <c r="G20" s="599"/>
      <c r="H20" s="599"/>
      <c r="I20" s="598"/>
    </row>
    <row r="21" spans="1:9" ht="24" customHeight="1" thickBot="1" x14ac:dyDescent="0.25">
      <c r="A21" s="1029" t="s">
        <v>428</v>
      </c>
      <c r="B21" s="1029"/>
      <c r="C21" s="600"/>
      <c r="D21" s="600"/>
      <c r="E21" s="601">
        <f>SUM(E10:E20)</f>
        <v>0</v>
      </c>
      <c r="F21" s="602"/>
      <c r="G21" s="600"/>
      <c r="H21" s="600"/>
      <c r="I21" s="602"/>
    </row>
    <row r="23" spans="1:9" x14ac:dyDescent="0.2">
      <c r="A23" s="227" t="s">
        <v>593</v>
      </c>
    </row>
    <row r="25" spans="1:9" ht="12.75" customHeight="1" x14ac:dyDescent="0.2">
      <c r="A25" s="227" t="s">
        <v>409</v>
      </c>
      <c r="E25" s="319" t="s">
        <v>389</v>
      </c>
      <c r="G25" s="1026"/>
      <c r="H25" s="1026"/>
      <c r="I25" s="1026"/>
    </row>
    <row r="26" spans="1:9" ht="12.75" customHeight="1" x14ac:dyDescent="0.2">
      <c r="A26" s="316" t="s">
        <v>407</v>
      </c>
      <c r="B26" s="316"/>
      <c r="E26" s="319" t="s">
        <v>371</v>
      </c>
      <c r="G26" s="1027"/>
      <c r="H26" s="1027"/>
      <c r="I26" s="1027"/>
    </row>
  </sheetData>
  <mergeCells count="8">
    <mergeCell ref="G26:I26"/>
    <mergeCell ref="A7:I7"/>
    <mergeCell ref="A21:B21"/>
    <mergeCell ref="N2:P2"/>
    <mergeCell ref="G2:I2"/>
    <mergeCell ref="A2:B2"/>
    <mergeCell ref="C2:D2"/>
    <mergeCell ref="G25:I25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M7" sqref="M7"/>
    </sheetView>
  </sheetViews>
  <sheetFormatPr defaultRowHeight="15" x14ac:dyDescent="0.2"/>
  <cols>
    <col min="1" max="1" width="4.85546875" style="227" customWidth="1"/>
    <col min="2" max="2" width="25.7109375" style="227" customWidth="1"/>
    <col min="3" max="4" width="14.7109375" style="227" customWidth="1"/>
    <col min="5" max="5" width="18.7109375" style="227" customWidth="1"/>
    <col min="6" max="6" width="23.42578125" style="227" customWidth="1"/>
    <col min="7" max="7" width="23" style="227" customWidth="1"/>
    <col min="8" max="8" width="24.7109375" style="227" customWidth="1"/>
    <col min="9" max="9" width="22.5703125" style="227" customWidth="1"/>
    <col min="10" max="16384" width="9.140625" style="227"/>
  </cols>
  <sheetData>
    <row r="1" spans="1:14" s="229" customFormat="1" x14ac:dyDescent="0.25">
      <c r="G1" s="748" t="s">
        <v>417</v>
      </c>
      <c r="H1" s="748"/>
      <c r="I1" s="748"/>
    </row>
    <row r="2" spans="1:14" s="229" customFormat="1" ht="53.25" customHeight="1" x14ac:dyDescent="0.25">
      <c r="A2" s="1033"/>
      <c r="B2" s="1033"/>
      <c r="C2" s="1031"/>
      <c r="D2" s="1031"/>
      <c r="E2" s="1031"/>
      <c r="G2" s="957" t="s">
        <v>619</v>
      </c>
      <c r="H2" s="957"/>
      <c r="I2" s="957"/>
      <c r="L2" s="957"/>
      <c r="M2" s="958"/>
      <c r="N2" s="958"/>
    </row>
    <row r="3" spans="1:14" s="305" customFormat="1" x14ac:dyDescent="0.2">
      <c r="A3" s="746" t="s">
        <v>376</v>
      </c>
      <c r="B3" s="746"/>
    </row>
    <row r="4" spans="1:14" x14ac:dyDescent="0.2">
      <c r="A4" s="562" t="s">
        <v>388</v>
      </c>
      <c r="B4" s="562"/>
    </row>
    <row r="5" spans="1:14" ht="13.5" customHeight="1" x14ac:dyDescent="0.2">
      <c r="A5" s="747" t="s">
        <v>370</v>
      </c>
      <c r="B5" s="747"/>
    </row>
    <row r="6" spans="1:14" x14ac:dyDescent="0.2">
      <c r="A6" s="564"/>
    </row>
    <row r="7" spans="1:14" ht="103.5" customHeight="1" x14ac:dyDescent="0.2">
      <c r="A7" s="1032" t="s">
        <v>886</v>
      </c>
      <c r="B7" s="1032"/>
      <c r="C7" s="1032"/>
      <c r="D7" s="1032"/>
      <c r="E7" s="1032"/>
      <c r="F7" s="1032"/>
      <c r="G7" s="1032"/>
      <c r="H7" s="1032"/>
      <c r="I7" s="1032"/>
    </row>
    <row r="8" spans="1:14" ht="11.25" customHeight="1" thickBot="1" x14ac:dyDescent="0.25">
      <c r="A8" s="564"/>
    </row>
    <row r="9" spans="1:14" ht="83.25" customHeight="1" thickBot="1" x14ac:dyDescent="0.25">
      <c r="A9" s="592" t="s">
        <v>238</v>
      </c>
      <c r="B9" s="593" t="s">
        <v>390</v>
      </c>
      <c r="C9" s="592" t="s">
        <v>374</v>
      </c>
      <c r="D9" s="593" t="s">
        <v>857</v>
      </c>
      <c r="E9" s="592" t="s">
        <v>375</v>
      </c>
      <c r="F9" s="592" t="s">
        <v>792</v>
      </c>
      <c r="G9" s="592" t="s">
        <v>597</v>
      </c>
      <c r="H9" s="592" t="s">
        <v>373</v>
      </c>
      <c r="I9" s="592" t="s">
        <v>787</v>
      </c>
    </row>
    <row r="10" spans="1:14" ht="24" customHeight="1" thickBot="1" x14ac:dyDescent="0.25">
      <c r="A10" s="594"/>
      <c r="B10" s="595"/>
      <c r="C10" s="595"/>
      <c r="D10" s="595"/>
      <c r="E10" s="595"/>
      <c r="F10" s="596"/>
      <c r="G10" s="595"/>
      <c r="H10" s="595"/>
      <c r="I10" s="595"/>
    </row>
    <row r="11" spans="1:14" ht="24" customHeight="1" thickBot="1" x14ac:dyDescent="0.25">
      <c r="A11" s="594"/>
      <c r="B11" s="595"/>
      <c r="C11" s="595"/>
      <c r="D11" s="595"/>
      <c r="E11" s="595"/>
      <c r="F11" s="596"/>
      <c r="G11" s="595"/>
      <c r="H11" s="595"/>
      <c r="I11" s="595"/>
    </row>
    <row r="12" spans="1:14" ht="24" customHeight="1" thickBot="1" x14ac:dyDescent="0.25">
      <c r="A12" s="594"/>
      <c r="B12" s="595"/>
      <c r="C12" s="595"/>
      <c r="D12" s="595"/>
      <c r="E12" s="595"/>
      <c r="F12" s="596"/>
      <c r="G12" s="595"/>
      <c r="H12" s="595"/>
      <c r="I12" s="595"/>
    </row>
    <row r="13" spans="1:14" ht="24" customHeight="1" thickBot="1" x14ac:dyDescent="0.25">
      <c r="A13" s="594"/>
      <c r="B13" s="595"/>
      <c r="C13" s="595"/>
      <c r="D13" s="595"/>
      <c r="E13" s="595"/>
      <c r="F13" s="596"/>
      <c r="G13" s="595"/>
      <c r="H13" s="595"/>
      <c r="I13" s="595"/>
    </row>
    <row r="14" spans="1:14" ht="24" customHeight="1" thickBot="1" x14ac:dyDescent="0.25">
      <c r="A14" s="594"/>
      <c r="B14" s="595"/>
      <c r="C14" s="595"/>
      <c r="D14" s="595"/>
      <c r="E14" s="595"/>
      <c r="F14" s="596"/>
      <c r="G14" s="595"/>
      <c r="H14" s="595"/>
      <c r="I14" s="595"/>
    </row>
    <row r="15" spans="1:14" ht="24" customHeight="1" thickBot="1" x14ac:dyDescent="0.25">
      <c r="A15" s="594"/>
      <c r="B15" s="595"/>
      <c r="C15" s="595"/>
      <c r="D15" s="595"/>
      <c r="E15" s="595"/>
      <c r="F15" s="596"/>
      <c r="G15" s="595"/>
      <c r="H15" s="595"/>
      <c r="I15" s="595"/>
    </row>
    <row r="16" spans="1:14" ht="24" customHeight="1" thickBot="1" x14ac:dyDescent="0.25">
      <c r="A16" s="597"/>
      <c r="B16" s="598"/>
      <c r="C16" s="598"/>
      <c r="D16" s="598"/>
      <c r="E16" s="598"/>
      <c r="F16" s="599"/>
      <c r="G16" s="598"/>
      <c r="H16" s="598"/>
      <c r="I16" s="598"/>
    </row>
    <row r="17" spans="1:9" ht="24" customHeight="1" thickBot="1" x14ac:dyDescent="0.25">
      <c r="A17" s="597"/>
      <c r="B17" s="598"/>
      <c r="C17" s="598"/>
      <c r="D17" s="598"/>
      <c r="E17" s="598"/>
      <c r="F17" s="599"/>
      <c r="G17" s="598"/>
      <c r="H17" s="598"/>
      <c r="I17" s="598"/>
    </row>
    <row r="18" spans="1:9" ht="24" customHeight="1" thickBot="1" x14ac:dyDescent="0.25">
      <c r="A18" s="597"/>
      <c r="B18" s="598"/>
      <c r="C18" s="598"/>
      <c r="D18" s="598"/>
      <c r="E18" s="598"/>
      <c r="F18" s="599"/>
      <c r="G18" s="598"/>
      <c r="H18" s="598"/>
      <c r="I18" s="598"/>
    </row>
    <row r="19" spans="1:9" ht="24" customHeight="1" thickBot="1" x14ac:dyDescent="0.25">
      <c r="A19" s="1029" t="s">
        <v>428</v>
      </c>
      <c r="B19" s="1029"/>
      <c r="C19" s="600"/>
      <c r="D19" s="600"/>
      <c r="E19" s="600"/>
      <c r="F19" s="603">
        <f>SUM(F10:F18)</f>
        <v>0</v>
      </c>
      <c r="G19" s="603"/>
      <c r="H19" s="602"/>
      <c r="I19" s="602"/>
    </row>
    <row r="20" spans="1:9" x14ac:dyDescent="0.2">
      <c r="A20" s="231" t="s">
        <v>594</v>
      </c>
      <c r="B20" s="231"/>
      <c r="C20" s="231"/>
    </row>
    <row r="23" spans="1:9" ht="12.75" customHeight="1" x14ac:dyDescent="0.2">
      <c r="A23" s="227" t="s">
        <v>409</v>
      </c>
      <c r="E23" s="319" t="s">
        <v>389</v>
      </c>
      <c r="G23" s="1026"/>
      <c r="H23" s="1026"/>
      <c r="I23" s="1026"/>
    </row>
    <row r="24" spans="1:9" ht="12.75" customHeight="1" x14ac:dyDescent="0.2">
      <c r="A24" s="316" t="s">
        <v>407</v>
      </c>
      <c r="B24" s="316"/>
      <c r="E24" s="319" t="s">
        <v>371</v>
      </c>
      <c r="G24" s="1027"/>
      <c r="H24" s="1027"/>
      <c r="I24" s="1027"/>
    </row>
  </sheetData>
  <mergeCells count="8">
    <mergeCell ref="G24:I24"/>
    <mergeCell ref="G2:I2"/>
    <mergeCell ref="L2:N2"/>
    <mergeCell ref="A7:I7"/>
    <mergeCell ref="A19:B19"/>
    <mergeCell ref="A2:B2"/>
    <mergeCell ref="C2:E2"/>
    <mergeCell ref="G23:I23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selection activeCell="C43" sqref="C43"/>
    </sheetView>
  </sheetViews>
  <sheetFormatPr defaultRowHeight="15" x14ac:dyDescent="0.2"/>
  <cols>
    <col min="1" max="1" width="5.85546875" style="319" customWidth="1"/>
    <col min="2" max="2" width="21.7109375" style="227" customWidth="1"/>
    <col min="3" max="3" width="41.85546875" style="227" customWidth="1"/>
    <col min="4" max="4" width="18.140625" style="227" customWidth="1"/>
    <col min="5" max="5" width="19.7109375" style="227" customWidth="1"/>
    <col min="6" max="6" width="19.5703125" style="227" customWidth="1"/>
    <col min="7" max="7" width="19.28515625" style="227" customWidth="1"/>
    <col min="8" max="8" width="17.7109375" style="227" customWidth="1"/>
    <col min="9" max="9" width="38.42578125" style="227" customWidth="1"/>
    <col min="10" max="10" width="1.85546875" style="227" customWidth="1"/>
    <col min="11" max="16384" width="9.140625" style="227"/>
  </cols>
  <sheetData>
    <row r="1" spans="1:16" s="229" customFormat="1" x14ac:dyDescent="0.25">
      <c r="A1" s="429"/>
      <c r="G1" s="430" t="s">
        <v>416</v>
      </c>
    </row>
    <row r="2" spans="1:16" s="229" customFormat="1" ht="61.5" customHeight="1" x14ac:dyDescent="0.25">
      <c r="A2" s="429"/>
      <c r="E2" s="604"/>
      <c r="G2" s="957" t="s">
        <v>619</v>
      </c>
      <c r="H2" s="958"/>
      <c r="I2" s="958"/>
      <c r="J2" s="234"/>
      <c r="N2" s="957"/>
      <c r="O2" s="957"/>
      <c r="P2" s="958"/>
    </row>
    <row r="3" spans="1:16" s="305" customFormat="1" x14ac:dyDescent="0.2">
      <c r="A3" s="1041" t="s">
        <v>376</v>
      </c>
      <c r="B3" s="1041"/>
    </row>
    <row r="4" spans="1:16" x14ac:dyDescent="0.2">
      <c r="A4" s="562" t="s">
        <v>388</v>
      </c>
      <c r="B4" s="562"/>
    </row>
    <row r="5" spans="1:16" x14ac:dyDescent="0.2">
      <c r="A5" s="1042" t="s">
        <v>370</v>
      </c>
      <c r="B5" s="1042"/>
      <c r="I5" s="564"/>
    </row>
    <row r="7" spans="1:16" s="229" customFormat="1" ht="69" customHeight="1" thickBot="1" x14ac:dyDescent="0.3">
      <c r="A7" s="1017" t="s">
        <v>612</v>
      </c>
      <c r="B7" s="1017"/>
      <c r="C7" s="1017"/>
      <c r="D7" s="1017"/>
      <c r="E7" s="1017"/>
      <c r="F7" s="1017"/>
      <c r="G7" s="1017"/>
      <c r="H7" s="1017"/>
      <c r="I7" s="1017"/>
    </row>
    <row r="8" spans="1:16" ht="44.25" customHeight="1" thickBot="1" x14ac:dyDescent="0.25">
      <c r="A8" s="432" t="s">
        <v>144</v>
      </c>
      <c r="B8" s="977"/>
      <c r="C8" s="1043"/>
      <c r="D8" s="432" t="s">
        <v>239</v>
      </c>
      <c r="E8" s="432" t="s">
        <v>239</v>
      </c>
      <c r="F8" s="432" t="s">
        <v>239</v>
      </c>
      <c r="G8" s="432" t="s">
        <v>410</v>
      </c>
      <c r="H8" s="432" t="s">
        <v>430</v>
      </c>
      <c r="I8" s="432" t="s">
        <v>145</v>
      </c>
    </row>
    <row r="9" spans="1:16" s="319" customFormat="1" x14ac:dyDescent="0.2">
      <c r="A9" s="776"/>
      <c r="B9" s="1039"/>
      <c r="C9" s="1040"/>
      <c r="D9" s="605">
        <v>1</v>
      </c>
      <c r="E9" s="605">
        <v>2</v>
      </c>
      <c r="F9" s="366">
        <v>3</v>
      </c>
      <c r="G9" s="366">
        <v>4</v>
      </c>
      <c r="H9" s="340" t="s">
        <v>391</v>
      </c>
      <c r="I9" s="606"/>
    </row>
    <row r="10" spans="1:16" s="498" customFormat="1" ht="27" customHeight="1" x14ac:dyDescent="0.25">
      <c r="A10" s="777"/>
      <c r="B10" s="1036" t="s">
        <v>392</v>
      </c>
      <c r="C10" s="1037"/>
      <c r="D10" s="605"/>
      <c r="E10" s="605"/>
      <c r="F10" s="605"/>
      <c r="G10" s="605"/>
      <c r="H10" s="605"/>
      <c r="I10" s="607"/>
    </row>
    <row r="11" spans="1:16" s="498" customFormat="1" ht="27" customHeight="1" x14ac:dyDescent="0.25">
      <c r="A11" s="778"/>
      <c r="B11" s="1036" t="s">
        <v>393</v>
      </c>
      <c r="C11" s="1037"/>
      <c r="D11" s="605"/>
      <c r="E11" s="605"/>
      <c r="F11" s="605"/>
      <c r="G11" s="605"/>
      <c r="H11" s="605"/>
      <c r="I11" s="607"/>
    </row>
    <row r="12" spans="1:16" s="498" customFormat="1" ht="21" customHeight="1" x14ac:dyDescent="0.25">
      <c r="A12" s="608" t="s">
        <v>452</v>
      </c>
      <c r="B12" s="1038" t="s">
        <v>453</v>
      </c>
      <c r="C12" s="1038"/>
      <c r="D12" s="609"/>
      <c r="E12" s="610"/>
      <c r="F12" s="611"/>
      <c r="G12" s="611"/>
      <c r="H12" s="611"/>
      <c r="I12" s="612"/>
    </row>
    <row r="13" spans="1:16" s="498" customFormat="1" ht="17.25" customHeight="1" x14ac:dyDescent="0.25">
      <c r="A13" s="613" t="s">
        <v>272</v>
      </c>
      <c r="B13" s="1035" t="s">
        <v>454</v>
      </c>
      <c r="C13" s="1035"/>
      <c r="D13" s="614"/>
      <c r="E13" s="571"/>
      <c r="F13" s="615"/>
      <c r="G13" s="615"/>
      <c r="H13" s="571"/>
      <c r="I13" s="616"/>
    </row>
    <row r="14" spans="1:16" s="498" customFormat="1" ht="17.25" customHeight="1" x14ac:dyDescent="0.25">
      <c r="A14" s="613" t="s">
        <v>455</v>
      </c>
      <c r="B14" s="1035" t="s">
        <v>456</v>
      </c>
      <c r="C14" s="1035"/>
      <c r="D14" s="614"/>
      <c r="E14" s="571"/>
      <c r="F14" s="617"/>
      <c r="G14" s="617"/>
      <c r="H14" s="572"/>
      <c r="I14" s="616"/>
    </row>
    <row r="15" spans="1:16" s="498" customFormat="1" ht="17.25" customHeight="1" x14ac:dyDescent="0.25">
      <c r="A15" s="613" t="s">
        <v>119</v>
      </c>
      <c r="B15" s="1035" t="s">
        <v>457</v>
      </c>
      <c r="C15" s="1035"/>
      <c r="D15" s="614"/>
      <c r="E15" s="571"/>
      <c r="F15" s="615"/>
      <c r="G15" s="615"/>
      <c r="H15" s="572"/>
      <c r="I15" s="616"/>
    </row>
    <row r="16" spans="1:16" s="498" customFormat="1" ht="36" customHeight="1" x14ac:dyDescent="0.25">
      <c r="A16" s="608" t="s">
        <v>458</v>
      </c>
      <c r="B16" s="1044" t="s">
        <v>459</v>
      </c>
      <c r="C16" s="1044"/>
      <c r="D16" s="618"/>
      <c r="E16" s="619"/>
      <c r="F16" s="620"/>
      <c r="G16" s="621"/>
      <c r="H16" s="611"/>
      <c r="I16" s="622"/>
    </row>
    <row r="17" spans="1:9" s="498" customFormat="1" ht="17.25" customHeight="1" x14ac:dyDescent="0.25">
      <c r="A17" s="613" t="s">
        <v>272</v>
      </c>
      <c r="B17" s="1035" t="s">
        <v>460</v>
      </c>
      <c r="C17" s="1035"/>
      <c r="D17" s="614"/>
      <c r="E17" s="571"/>
      <c r="F17" s="617"/>
      <c r="G17" s="617"/>
      <c r="H17" s="572"/>
      <c r="I17" s="616"/>
    </row>
    <row r="18" spans="1:9" s="498" customFormat="1" ht="17.25" customHeight="1" x14ac:dyDescent="0.25">
      <c r="A18" s="613" t="s">
        <v>277</v>
      </c>
      <c r="B18" s="1035" t="s">
        <v>461</v>
      </c>
      <c r="C18" s="1035"/>
      <c r="D18" s="614"/>
      <c r="E18" s="571"/>
      <c r="F18" s="572"/>
      <c r="G18" s="572"/>
      <c r="H18" s="572"/>
      <c r="I18" s="616"/>
    </row>
    <row r="19" spans="1:9" s="498" customFormat="1" ht="17.25" customHeight="1" x14ac:dyDescent="0.25">
      <c r="A19" s="613" t="s">
        <v>462</v>
      </c>
      <c r="B19" s="1035" t="s">
        <v>467</v>
      </c>
      <c r="C19" s="1035"/>
      <c r="D19" s="614"/>
      <c r="E19" s="571"/>
      <c r="F19" s="572"/>
      <c r="G19" s="572"/>
      <c r="H19" s="572"/>
      <c r="I19" s="616"/>
    </row>
    <row r="20" spans="1:9" s="498" customFormat="1" ht="17.25" customHeight="1" x14ac:dyDescent="0.25">
      <c r="A20" s="613" t="s">
        <v>455</v>
      </c>
      <c r="B20" s="1035" t="s">
        <v>468</v>
      </c>
      <c r="C20" s="1035"/>
      <c r="D20" s="614"/>
      <c r="E20" s="571"/>
      <c r="F20" s="572"/>
      <c r="G20" s="572"/>
      <c r="H20" s="572"/>
      <c r="I20" s="616"/>
    </row>
    <row r="21" spans="1:9" s="498" customFormat="1" ht="17.25" customHeight="1" x14ac:dyDescent="0.25">
      <c r="A21" s="613" t="s">
        <v>469</v>
      </c>
      <c r="B21" s="1035" t="s">
        <v>470</v>
      </c>
      <c r="C21" s="1035"/>
      <c r="D21" s="614"/>
      <c r="E21" s="571"/>
      <c r="F21" s="572"/>
      <c r="G21" s="572"/>
      <c r="H21" s="572"/>
      <c r="I21" s="616"/>
    </row>
    <row r="22" spans="1:9" s="498" customFormat="1" ht="17.25" customHeight="1" x14ac:dyDescent="0.25">
      <c r="A22" s="613" t="s">
        <v>119</v>
      </c>
      <c r="B22" s="1035" t="s">
        <v>471</v>
      </c>
      <c r="C22" s="1035"/>
      <c r="D22" s="614"/>
      <c r="E22" s="571"/>
      <c r="F22" s="572"/>
      <c r="G22" s="572"/>
      <c r="H22" s="572"/>
      <c r="I22" s="616"/>
    </row>
    <row r="23" spans="1:9" s="498" customFormat="1" ht="17.25" customHeight="1" x14ac:dyDescent="0.25">
      <c r="A23" s="613" t="s">
        <v>472</v>
      </c>
      <c r="B23" s="1035" t="s">
        <v>473</v>
      </c>
      <c r="C23" s="1035"/>
      <c r="D23" s="614"/>
      <c r="E23" s="571"/>
      <c r="F23" s="572"/>
      <c r="G23" s="572"/>
      <c r="H23" s="572"/>
      <c r="I23" s="616"/>
    </row>
    <row r="24" spans="1:9" s="498" customFormat="1" ht="17.25" customHeight="1" x14ac:dyDescent="0.25">
      <c r="A24" s="613" t="s">
        <v>474</v>
      </c>
      <c r="B24" s="1035" t="s">
        <v>475</v>
      </c>
      <c r="C24" s="1035"/>
      <c r="D24" s="614"/>
      <c r="E24" s="571"/>
      <c r="F24" s="572"/>
      <c r="G24" s="572"/>
      <c r="H24" s="572"/>
      <c r="I24" s="616"/>
    </row>
    <row r="25" spans="1:9" s="498" customFormat="1" ht="17.25" customHeight="1" x14ac:dyDescent="0.25">
      <c r="A25" s="613" t="s">
        <v>394</v>
      </c>
      <c r="B25" s="1045" t="s">
        <v>395</v>
      </c>
      <c r="C25" s="1045"/>
      <c r="D25" s="614"/>
      <c r="E25" s="571"/>
      <c r="F25" s="572"/>
      <c r="G25" s="572"/>
      <c r="H25" s="572"/>
      <c r="I25" s="616"/>
    </row>
    <row r="26" spans="1:9" s="498" customFormat="1" ht="17.25" customHeight="1" x14ac:dyDescent="0.25">
      <c r="A26" s="613" t="s">
        <v>476</v>
      </c>
      <c r="B26" s="1045" t="s">
        <v>477</v>
      </c>
      <c r="C26" s="1045"/>
      <c r="D26" s="614"/>
      <c r="E26" s="571"/>
      <c r="F26" s="572"/>
      <c r="G26" s="572"/>
      <c r="H26" s="572"/>
      <c r="I26" s="616"/>
    </row>
    <row r="27" spans="1:9" s="625" customFormat="1" ht="15.75" customHeight="1" x14ac:dyDescent="0.25">
      <c r="A27" s="608" t="s">
        <v>478</v>
      </c>
      <c r="B27" s="1034" t="s">
        <v>479</v>
      </c>
      <c r="C27" s="1034"/>
      <c r="D27" s="623"/>
      <c r="E27" s="624"/>
      <c r="F27" s="611"/>
      <c r="G27" s="611"/>
      <c r="H27" s="611"/>
      <c r="I27" s="612"/>
    </row>
    <row r="28" spans="1:9" s="498" customFormat="1" ht="17.25" customHeight="1" x14ac:dyDescent="0.25">
      <c r="A28" s="613" t="s">
        <v>462</v>
      </c>
      <c r="B28" s="1045" t="s">
        <v>480</v>
      </c>
      <c r="C28" s="1045"/>
      <c r="D28" s="614"/>
      <c r="E28" s="571"/>
      <c r="F28" s="572"/>
      <c r="G28" s="572"/>
      <c r="H28" s="572"/>
      <c r="I28" s="616"/>
    </row>
    <row r="29" spans="1:9" s="625" customFormat="1" ht="15.75" customHeight="1" x14ac:dyDescent="0.25">
      <c r="A29" s="608" t="s">
        <v>481</v>
      </c>
      <c r="B29" s="1034" t="s">
        <v>126</v>
      </c>
      <c r="C29" s="1034"/>
      <c r="D29" s="623"/>
      <c r="E29" s="624"/>
      <c r="F29" s="611"/>
      <c r="G29" s="611"/>
      <c r="H29" s="611"/>
      <c r="I29" s="612"/>
    </row>
    <row r="30" spans="1:9" s="498" customFormat="1" ht="17.25" customHeight="1" x14ac:dyDescent="0.25">
      <c r="A30" s="613" t="s">
        <v>277</v>
      </c>
      <c r="B30" s="1045" t="s">
        <v>126</v>
      </c>
      <c r="C30" s="1045"/>
      <c r="D30" s="614"/>
      <c r="E30" s="571"/>
      <c r="F30" s="572"/>
      <c r="G30" s="572"/>
      <c r="H30" s="572"/>
      <c r="I30" s="616"/>
    </row>
    <row r="31" spans="1:9" s="498" customFormat="1" ht="17.25" customHeight="1" x14ac:dyDescent="0.25">
      <c r="A31" s="608" t="s">
        <v>482</v>
      </c>
      <c r="B31" s="1034" t="s">
        <v>127</v>
      </c>
      <c r="C31" s="1034"/>
      <c r="D31" s="623"/>
      <c r="E31" s="624"/>
      <c r="F31" s="621"/>
      <c r="G31" s="621"/>
      <c r="H31" s="611"/>
      <c r="I31" s="612"/>
    </row>
    <row r="32" spans="1:9" s="498" customFormat="1" ht="16.5" customHeight="1" x14ac:dyDescent="0.25">
      <c r="A32" s="613" t="s">
        <v>277</v>
      </c>
      <c r="B32" s="1045" t="s">
        <v>396</v>
      </c>
      <c r="C32" s="1045"/>
      <c r="D32" s="614"/>
      <c r="E32" s="571"/>
      <c r="F32" s="572"/>
      <c r="G32" s="572"/>
      <c r="H32" s="572"/>
      <c r="I32" s="616"/>
    </row>
    <row r="33" spans="1:9" s="498" customFormat="1" ht="17.25" customHeight="1" x14ac:dyDescent="0.25">
      <c r="A33" s="613" t="s">
        <v>462</v>
      </c>
      <c r="B33" s="1045" t="s">
        <v>60</v>
      </c>
      <c r="C33" s="1045"/>
      <c r="D33" s="614"/>
      <c r="E33" s="571"/>
      <c r="F33" s="572"/>
      <c r="G33" s="572"/>
      <c r="H33" s="572"/>
      <c r="I33" s="616"/>
    </row>
    <row r="34" spans="1:9" s="625" customFormat="1" ht="17.25" customHeight="1" x14ac:dyDescent="0.25">
      <c r="A34" s="608" t="s">
        <v>483</v>
      </c>
      <c r="B34" s="1034" t="s">
        <v>484</v>
      </c>
      <c r="C34" s="1034"/>
      <c r="D34" s="623"/>
      <c r="E34" s="624"/>
      <c r="F34" s="611"/>
      <c r="G34" s="611"/>
      <c r="H34" s="611"/>
      <c r="I34" s="612"/>
    </row>
    <row r="35" spans="1:9" s="498" customFormat="1" ht="19.5" customHeight="1" x14ac:dyDescent="0.25">
      <c r="A35" s="613" t="s">
        <v>272</v>
      </c>
      <c r="B35" s="1045" t="s">
        <v>396</v>
      </c>
      <c r="C35" s="1045"/>
      <c r="D35" s="614"/>
      <c r="E35" s="571"/>
      <c r="F35" s="572"/>
      <c r="G35" s="572"/>
      <c r="H35" s="572"/>
      <c r="I35" s="616"/>
    </row>
    <row r="36" spans="1:9" s="498" customFormat="1" ht="19.5" customHeight="1" thickBot="1" x14ac:dyDescent="0.3">
      <c r="A36" s="626" t="s">
        <v>277</v>
      </c>
      <c r="B36" s="1046" t="s">
        <v>60</v>
      </c>
      <c r="C36" s="1046"/>
      <c r="D36" s="627"/>
      <c r="E36" s="628"/>
      <c r="F36" s="587"/>
      <c r="G36" s="587"/>
      <c r="H36" s="587"/>
      <c r="I36" s="629"/>
    </row>
    <row r="37" spans="1:9" s="496" customFormat="1" ht="15" customHeight="1" x14ac:dyDescent="0.25">
      <c r="A37" s="630"/>
      <c r="D37" s="497"/>
    </row>
    <row r="38" spans="1:9" s="501" customFormat="1" ht="12.75" customHeight="1" x14ac:dyDescent="0.25">
      <c r="A38" s="498" t="s">
        <v>155</v>
      </c>
      <c r="D38" s="631"/>
      <c r="E38" s="632"/>
    </row>
    <row r="39" spans="1:9" s="498" customFormat="1" ht="11.25" customHeight="1" x14ac:dyDescent="0.25">
      <c r="A39" s="429"/>
      <c r="B39" s="501"/>
      <c r="D39" s="502"/>
      <c r="E39" s="633"/>
    </row>
    <row r="40" spans="1:9" s="498" customFormat="1" ht="9.75" customHeight="1" x14ac:dyDescent="0.25">
      <c r="A40" s="429"/>
      <c r="D40" s="502"/>
      <c r="E40" s="589"/>
    </row>
    <row r="41" spans="1:9" x14ac:dyDescent="0.2">
      <c r="B41" s="230"/>
      <c r="C41" s="230"/>
    </row>
    <row r="42" spans="1:9" x14ac:dyDescent="0.2">
      <c r="A42" s="319" t="s">
        <v>409</v>
      </c>
      <c r="C42" s="319" t="s">
        <v>389</v>
      </c>
      <c r="D42" s="591"/>
      <c r="E42" s="591"/>
    </row>
    <row r="43" spans="1:9" ht="12.75" customHeight="1" x14ac:dyDescent="0.2">
      <c r="A43" s="230" t="s">
        <v>407</v>
      </c>
      <c r="B43" s="230"/>
      <c r="C43" s="319" t="s">
        <v>371</v>
      </c>
      <c r="D43" s="558"/>
      <c r="E43" s="558"/>
    </row>
    <row r="44" spans="1:9" x14ac:dyDescent="0.2">
      <c r="B44" s="230"/>
      <c r="C44" s="230"/>
    </row>
    <row r="45" spans="1:9" x14ac:dyDescent="0.2">
      <c r="B45" s="230"/>
      <c r="C45" s="230"/>
    </row>
    <row r="46" spans="1:9" x14ac:dyDescent="0.2">
      <c r="B46" s="230"/>
      <c r="C46" s="230"/>
    </row>
    <row r="47" spans="1:9" x14ac:dyDescent="0.2">
      <c r="B47" s="230"/>
      <c r="C47" s="230"/>
    </row>
    <row r="48" spans="1:9" x14ac:dyDescent="0.2">
      <c r="B48" s="230"/>
      <c r="C48" s="230"/>
    </row>
    <row r="49" spans="2:3" x14ac:dyDescent="0.2">
      <c r="B49" s="230"/>
      <c r="C49" s="230"/>
    </row>
    <row r="50" spans="2:3" x14ac:dyDescent="0.2">
      <c r="B50" s="230"/>
      <c r="C50" s="230"/>
    </row>
    <row r="51" spans="2:3" x14ac:dyDescent="0.2">
      <c r="B51" s="230"/>
      <c r="C51" s="230"/>
    </row>
    <row r="52" spans="2:3" x14ac:dyDescent="0.2">
      <c r="B52" s="230"/>
      <c r="C52" s="230"/>
    </row>
    <row r="53" spans="2:3" x14ac:dyDescent="0.2">
      <c r="B53" s="230"/>
      <c r="C53" s="230"/>
    </row>
    <row r="54" spans="2:3" x14ac:dyDescent="0.2">
      <c r="B54" s="230"/>
      <c r="C54" s="230"/>
    </row>
    <row r="55" spans="2:3" x14ac:dyDescent="0.2">
      <c r="B55" s="230"/>
      <c r="C55" s="230"/>
    </row>
    <row r="56" spans="2:3" x14ac:dyDescent="0.2">
      <c r="B56" s="230"/>
      <c r="C56" s="230"/>
    </row>
    <row r="57" spans="2:3" x14ac:dyDescent="0.2">
      <c r="B57" s="230"/>
      <c r="C57" s="230"/>
    </row>
    <row r="58" spans="2:3" x14ac:dyDescent="0.2">
      <c r="B58" s="230"/>
      <c r="C58" s="230"/>
    </row>
    <row r="59" spans="2:3" x14ac:dyDescent="0.2">
      <c r="B59" s="230"/>
      <c r="C59" s="230"/>
    </row>
    <row r="60" spans="2:3" x14ac:dyDescent="0.2">
      <c r="B60" s="230"/>
      <c r="C60" s="230"/>
    </row>
    <row r="61" spans="2:3" x14ac:dyDescent="0.2">
      <c r="B61" s="230"/>
      <c r="C61" s="230"/>
    </row>
    <row r="62" spans="2:3" x14ac:dyDescent="0.2">
      <c r="B62" s="230"/>
      <c r="C62" s="230"/>
    </row>
    <row r="63" spans="2:3" x14ac:dyDescent="0.2">
      <c r="B63" s="230"/>
      <c r="C63" s="230"/>
    </row>
    <row r="64" spans="2:3" x14ac:dyDescent="0.2">
      <c r="B64" s="230"/>
      <c r="C64" s="230"/>
    </row>
    <row r="65" spans="2:3" x14ac:dyDescent="0.2">
      <c r="B65" s="230"/>
      <c r="C65" s="230"/>
    </row>
    <row r="66" spans="2:3" x14ac:dyDescent="0.2">
      <c r="B66" s="230"/>
      <c r="C66" s="230"/>
    </row>
    <row r="67" spans="2:3" x14ac:dyDescent="0.2">
      <c r="B67" s="230"/>
      <c r="C67" s="230"/>
    </row>
    <row r="68" spans="2:3" x14ac:dyDescent="0.2">
      <c r="B68" s="230"/>
      <c r="C68" s="230"/>
    </row>
    <row r="69" spans="2:3" x14ac:dyDescent="0.2">
      <c r="B69" s="230"/>
      <c r="C69" s="230"/>
    </row>
    <row r="70" spans="2:3" x14ac:dyDescent="0.2">
      <c r="B70" s="230"/>
      <c r="C70" s="230"/>
    </row>
    <row r="71" spans="2:3" x14ac:dyDescent="0.2">
      <c r="B71" s="230"/>
      <c r="C71" s="230"/>
    </row>
    <row r="72" spans="2:3" x14ac:dyDescent="0.2">
      <c r="B72" s="230"/>
      <c r="C72" s="230"/>
    </row>
    <row r="73" spans="2:3" x14ac:dyDescent="0.2">
      <c r="B73" s="230"/>
      <c r="C73" s="230"/>
    </row>
    <row r="74" spans="2:3" x14ac:dyDescent="0.2">
      <c r="B74" s="230"/>
      <c r="C74" s="230"/>
    </row>
    <row r="75" spans="2:3" x14ac:dyDescent="0.2">
      <c r="B75" s="230"/>
      <c r="C75" s="230"/>
    </row>
    <row r="76" spans="2:3" x14ac:dyDescent="0.2">
      <c r="B76" s="230"/>
      <c r="C76" s="230"/>
    </row>
    <row r="77" spans="2:3" x14ac:dyDescent="0.2">
      <c r="B77" s="230"/>
      <c r="C77" s="230"/>
    </row>
    <row r="78" spans="2:3" x14ac:dyDescent="0.2">
      <c r="B78" s="230"/>
      <c r="C78" s="230"/>
    </row>
    <row r="79" spans="2:3" x14ac:dyDescent="0.2">
      <c r="B79" s="230"/>
      <c r="C79" s="230"/>
    </row>
    <row r="80" spans="2:3" x14ac:dyDescent="0.2">
      <c r="B80" s="230"/>
      <c r="C80" s="230"/>
    </row>
    <row r="81" spans="2:3" x14ac:dyDescent="0.2">
      <c r="B81" s="230"/>
      <c r="C81" s="230"/>
    </row>
    <row r="82" spans="2:3" x14ac:dyDescent="0.2">
      <c r="B82" s="230"/>
      <c r="C82" s="230"/>
    </row>
    <row r="83" spans="2:3" x14ac:dyDescent="0.2">
      <c r="B83" s="230"/>
      <c r="C83" s="230"/>
    </row>
    <row r="84" spans="2:3" x14ac:dyDescent="0.2">
      <c r="B84" s="230"/>
      <c r="C84" s="230"/>
    </row>
    <row r="85" spans="2:3" x14ac:dyDescent="0.2">
      <c r="B85" s="230"/>
      <c r="C85" s="230"/>
    </row>
    <row r="86" spans="2:3" x14ac:dyDescent="0.2">
      <c r="B86" s="230"/>
      <c r="C86" s="230"/>
    </row>
    <row r="87" spans="2:3" x14ac:dyDescent="0.2">
      <c r="B87" s="230"/>
      <c r="C87" s="230"/>
    </row>
    <row r="88" spans="2:3" x14ac:dyDescent="0.2">
      <c r="B88" s="230"/>
      <c r="C88" s="230"/>
    </row>
    <row r="89" spans="2:3" x14ac:dyDescent="0.2">
      <c r="B89" s="230"/>
      <c r="C89" s="230"/>
    </row>
    <row r="90" spans="2:3" x14ac:dyDescent="0.2">
      <c r="B90" s="230"/>
      <c r="C90" s="230"/>
    </row>
    <row r="91" spans="2:3" x14ac:dyDescent="0.2">
      <c r="B91" s="230"/>
      <c r="C91" s="230"/>
    </row>
    <row r="92" spans="2:3" x14ac:dyDescent="0.2">
      <c r="B92" s="230"/>
      <c r="C92" s="230"/>
    </row>
    <row r="93" spans="2:3" x14ac:dyDescent="0.2">
      <c r="B93" s="230"/>
      <c r="C93" s="230"/>
    </row>
    <row r="94" spans="2:3" x14ac:dyDescent="0.2">
      <c r="B94" s="230"/>
      <c r="C94" s="230"/>
    </row>
    <row r="95" spans="2:3" x14ac:dyDescent="0.2">
      <c r="B95" s="230"/>
      <c r="C95" s="230"/>
    </row>
    <row r="96" spans="2:3" x14ac:dyDescent="0.2">
      <c r="B96" s="230"/>
      <c r="C96" s="230"/>
    </row>
    <row r="97" spans="2:3" x14ac:dyDescent="0.2">
      <c r="B97" s="230"/>
      <c r="C97" s="230"/>
    </row>
    <row r="98" spans="2:3" x14ac:dyDescent="0.2">
      <c r="B98" s="230"/>
      <c r="C98" s="230"/>
    </row>
    <row r="99" spans="2:3" x14ac:dyDescent="0.2">
      <c r="B99" s="230"/>
      <c r="C99" s="230"/>
    </row>
    <row r="100" spans="2:3" x14ac:dyDescent="0.2">
      <c r="B100" s="230"/>
      <c r="C100" s="230"/>
    </row>
    <row r="101" spans="2:3" x14ac:dyDescent="0.2">
      <c r="B101" s="230"/>
      <c r="C101" s="230"/>
    </row>
    <row r="102" spans="2:3" x14ac:dyDescent="0.2">
      <c r="B102" s="230"/>
      <c r="C102" s="230"/>
    </row>
    <row r="103" spans="2:3" x14ac:dyDescent="0.2">
      <c r="B103" s="230"/>
      <c r="C103" s="230"/>
    </row>
    <row r="104" spans="2:3" x14ac:dyDescent="0.2">
      <c r="B104" s="230"/>
      <c r="C104" s="230"/>
    </row>
    <row r="105" spans="2:3" x14ac:dyDescent="0.2">
      <c r="B105" s="230"/>
      <c r="C105" s="230"/>
    </row>
    <row r="106" spans="2:3" x14ac:dyDescent="0.2">
      <c r="B106" s="230"/>
      <c r="C106" s="230"/>
    </row>
    <row r="107" spans="2:3" x14ac:dyDescent="0.2">
      <c r="B107" s="230"/>
      <c r="C107" s="230"/>
    </row>
    <row r="108" spans="2:3" x14ac:dyDescent="0.2">
      <c r="B108" s="230"/>
      <c r="C108" s="230"/>
    </row>
    <row r="109" spans="2:3" x14ac:dyDescent="0.2">
      <c r="B109" s="230"/>
      <c r="C109" s="230"/>
    </row>
    <row r="110" spans="2:3" x14ac:dyDescent="0.2">
      <c r="B110" s="230"/>
      <c r="C110" s="230"/>
    </row>
    <row r="111" spans="2:3" x14ac:dyDescent="0.2">
      <c r="B111" s="230"/>
      <c r="C111" s="230"/>
    </row>
    <row r="112" spans="2:3" x14ac:dyDescent="0.2">
      <c r="B112" s="230"/>
      <c r="C112" s="230"/>
    </row>
    <row r="113" spans="2:3" x14ac:dyDescent="0.2">
      <c r="B113" s="230"/>
      <c r="C113" s="230"/>
    </row>
    <row r="114" spans="2:3" x14ac:dyDescent="0.2">
      <c r="B114" s="230"/>
      <c r="C114" s="230"/>
    </row>
    <row r="115" spans="2:3" x14ac:dyDescent="0.2">
      <c r="B115" s="230"/>
      <c r="C115" s="230"/>
    </row>
    <row r="116" spans="2:3" x14ac:dyDescent="0.2">
      <c r="B116" s="230"/>
      <c r="C116" s="230"/>
    </row>
    <row r="117" spans="2:3" x14ac:dyDescent="0.2">
      <c r="B117" s="230"/>
      <c r="C117" s="230"/>
    </row>
    <row r="118" spans="2:3" x14ac:dyDescent="0.2">
      <c r="B118" s="230"/>
      <c r="C118" s="230"/>
    </row>
    <row r="119" spans="2:3" x14ac:dyDescent="0.2">
      <c r="B119" s="230"/>
      <c r="C119" s="230"/>
    </row>
    <row r="120" spans="2:3" x14ac:dyDescent="0.2">
      <c r="B120" s="230"/>
      <c r="C120" s="230"/>
    </row>
    <row r="121" spans="2:3" x14ac:dyDescent="0.2">
      <c r="B121" s="230"/>
      <c r="C121" s="230"/>
    </row>
    <row r="122" spans="2:3" x14ac:dyDescent="0.2">
      <c r="B122" s="230"/>
      <c r="C122" s="230"/>
    </row>
    <row r="123" spans="2:3" x14ac:dyDescent="0.2">
      <c r="B123" s="230"/>
      <c r="C123" s="230"/>
    </row>
    <row r="124" spans="2:3" x14ac:dyDescent="0.2">
      <c r="B124" s="230"/>
      <c r="C124" s="230"/>
    </row>
    <row r="125" spans="2:3" x14ac:dyDescent="0.2">
      <c r="B125" s="230"/>
      <c r="C125" s="230"/>
    </row>
    <row r="126" spans="2:3" x14ac:dyDescent="0.2">
      <c r="B126" s="230"/>
      <c r="C126" s="230"/>
    </row>
    <row r="127" spans="2:3" x14ac:dyDescent="0.2">
      <c r="B127" s="230"/>
      <c r="C127" s="230"/>
    </row>
    <row r="128" spans="2:3" x14ac:dyDescent="0.2">
      <c r="B128" s="230"/>
      <c r="C128" s="230"/>
    </row>
    <row r="129" spans="2:3" x14ac:dyDescent="0.2">
      <c r="B129" s="230"/>
      <c r="C129" s="230"/>
    </row>
    <row r="130" spans="2:3" x14ac:dyDescent="0.2">
      <c r="B130" s="230"/>
      <c r="C130" s="230"/>
    </row>
    <row r="131" spans="2:3" x14ac:dyDescent="0.2">
      <c r="B131" s="230"/>
      <c r="C131" s="230"/>
    </row>
    <row r="132" spans="2:3" x14ac:dyDescent="0.2">
      <c r="B132" s="230"/>
      <c r="C132" s="230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mergeCells count="34">
    <mergeCell ref="B13:C13"/>
    <mergeCell ref="B14:C14"/>
    <mergeCell ref="B26:C26"/>
    <mergeCell ref="B22:C22"/>
    <mergeCell ref="B23:C23"/>
    <mergeCell ref="B20:C20"/>
    <mergeCell ref="B17:C17"/>
    <mergeCell ref="B25:C25"/>
    <mergeCell ref="B24:C24"/>
    <mergeCell ref="B21:C21"/>
    <mergeCell ref="B34:C34"/>
    <mergeCell ref="B35:C35"/>
    <mergeCell ref="B36:C36"/>
    <mergeCell ref="B33:C33"/>
    <mergeCell ref="B28:C28"/>
    <mergeCell ref="B32:C32"/>
    <mergeCell ref="B31:C31"/>
    <mergeCell ref="B30:C30"/>
    <mergeCell ref="N2:P2"/>
    <mergeCell ref="G2:I2"/>
    <mergeCell ref="B27:C27"/>
    <mergeCell ref="B29:C29"/>
    <mergeCell ref="B19:C19"/>
    <mergeCell ref="B10:C10"/>
    <mergeCell ref="B11:C11"/>
    <mergeCell ref="B12:C12"/>
    <mergeCell ref="B9:C9"/>
    <mergeCell ref="A3:B3"/>
    <mergeCell ref="A5:B5"/>
    <mergeCell ref="A7:I7"/>
    <mergeCell ref="B8:C8"/>
    <mergeCell ref="B15:C15"/>
    <mergeCell ref="B18:C18"/>
    <mergeCell ref="B16:C16"/>
  </mergeCells>
  <phoneticPr fontId="31" type="noConversion"/>
  <pageMargins left="0.2" right="0.19" top="0.25" bottom="0.28999999999999998" header="0.18" footer="0.18"/>
  <pageSetup paperSize="9" scale="65" orientation="landscape" r:id="rId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E12" sqref="E12"/>
    </sheetView>
  </sheetViews>
  <sheetFormatPr defaultRowHeight="15" x14ac:dyDescent="0.2"/>
  <cols>
    <col min="1" max="1" width="6.5703125" style="227" customWidth="1"/>
    <col min="2" max="2" width="44" style="227" customWidth="1"/>
    <col min="3" max="3" width="37.42578125" style="227" customWidth="1"/>
    <col min="4" max="4" width="32.42578125" style="227" customWidth="1"/>
    <col min="5" max="5" width="13.140625" style="227" customWidth="1"/>
    <col min="6" max="6" width="12.140625" style="227" customWidth="1"/>
    <col min="7" max="16384" width="9.140625" style="227"/>
  </cols>
  <sheetData>
    <row r="1" spans="1:13" s="229" customFormat="1" x14ac:dyDescent="0.25">
      <c r="C1" s="634" t="s">
        <v>451</v>
      </c>
      <c r="D1" s="634"/>
    </row>
    <row r="2" spans="1:13" s="229" customFormat="1" ht="61.5" customHeight="1" x14ac:dyDescent="0.25">
      <c r="C2" s="957" t="s">
        <v>619</v>
      </c>
      <c r="D2" s="958"/>
      <c r="E2" s="241"/>
      <c r="F2" s="234"/>
      <c r="G2" s="234"/>
      <c r="J2" s="957"/>
      <c r="K2" s="957"/>
      <c r="L2" s="958"/>
    </row>
    <row r="3" spans="1:13" s="305" customFormat="1" ht="16.5" customHeight="1" x14ac:dyDescent="0.2">
      <c r="A3" s="561" t="s">
        <v>411</v>
      </c>
      <c r="B3" s="561"/>
      <c r="D3" s="635"/>
      <c r="M3" s="561"/>
    </row>
    <row r="4" spans="1:13" x14ac:dyDescent="0.2">
      <c r="A4" s="563" t="s">
        <v>369</v>
      </c>
      <c r="B4" s="563"/>
    </row>
    <row r="5" spans="1:13" x14ac:dyDescent="0.25">
      <c r="A5" s="563" t="s">
        <v>370</v>
      </c>
      <c r="B5" s="563"/>
      <c r="J5" s="957"/>
      <c r="K5" s="958"/>
    </row>
    <row r="6" spans="1:13" x14ac:dyDescent="0.2">
      <c r="A6" s="563"/>
      <c r="B6" s="563"/>
    </row>
    <row r="7" spans="1:13" ht="45" customHeight="1" x14ac:dyDescent="0.2">
      <c r="A7" s="1017" t="s">
        <v>887</v>
      </c>
      <c r="B7" s="1017"/>
      <c r="C7" s="1017"/>
      <c r="D7" s="1017"/>
    </row>
    <row r="8" spans="1:13" ht="18.75" customHeight="1" thickBot="1" x14ac:dyDescent="0.25">
      <c r="A8" s="636"/>
      <c r="B8" s="636"/>
      <c r="C8" s="636"/>
      <c r="D8" s="636"/>
    </row>
    <row r="9" spans="1:13" ht="75" customHeight="1" thickBot="1" x14ac:dyDescent="0.25">
      <c r="A9" s="328" t="s">
        <v>238</v>
      </c>
      <c r="B9" s="637" t="s">
        <v>239</v>
      </c>
      <c r="C9" s="433" t="s">
        <v>412</v>
      </c>
      <c r="D9" s="433" t="s">
        <v>413</v>
      </c>
    </row>
    <row r="10" spans="1:13" ht="22.5" customHeight="1" thickBot="1" x14ac:dyDescent="0.25">
      <c r="A10" s="638"/>
      <c r="B10" s="639"/>
      <c r="C10" s="639"/>
      <c r="D10" s="639"/>
    </row>
    <row r="11" spans="1:13" ht="22.5" customHeight="1" thickBot="1" x14ac:dyDescent="0.25">
      <c r="A11" s="638"/>
      <c r="B11" s="639"/>
      <c r="C11" s="639"/>
      <c r="D11" s="639"/>
    </row>
    <row r="12" spans="1:13" ht="22.5" customHeight="1" thickBot="1" x14ac:dyDescent="0.25">
      <c r="A12" s="638"/>
      <c r="B12" s="639"/>
      <c r="C12" s="639"/>
      <c r="D12" s="639"/>
    </row>
    <row r="13" spans="1:13" ht="22.5" customHeight="1" thickBot="1" x14ac:dyDescent="0.25">
      <c r="A13" s="638"/>
      <c r="B13" s="639"/>
      <c r="C13" s="639"/>
      <c r="D13" s="639"/>
    </row>
    <row r="14" spans="1:13" ht="22.5" customHeight="1" thickBot="1" x14ac:dyDescent="0.25">
      <c r="A14" s="638"/>
      <c r="B14" s="639"/>
      <c r="C14" s="639"/>
      <c r="D14" s="639"/>
    </row>
    <row r="15" spans="1:13" ht="22.5" customHeight="1" thickBot="1" x14ac:dyDescent="0.25">
      <c r="A15" s="638"/>
      <c r="B15" s="639"/>
      <c r="C15" s="639"/>
      <c r="D15" s="639"/>
    </row>
    <row r="16" spans="1:13" ht="22.5" customHeight="1" thickBot="1" x14ac:dyDescent="0.25">
      <c r="A16" s="638"/>
      <c r="B16" s="639"/>
      <c r="C16" s="639"/>
      <c r="D16" s="639"/>
    </row>
    <row r="17" spans="1:5" ht="22.5" customHeight="1" thickBot="1" x14ac:dyDescent="0.25">
      <c r="A17" s="640"/>
      <c r="B17" s="641"/>
      <c r="C17" s="641"/>
      <c r="D17" s="641"/>
    </row>
    <row r="18" spans="1:5" ht="13.5" customHeight="1" x14ac:dyDescent="0.2">
      <c r="A18" s="316" t="s">
        <v>450</v>
      </c>
      <c r="B18" s="316"/>
      <c r="C18" s="316"/>
    </row>
    <row r="19" spans="1:5" ht="16.5" customHeight="1" x14ac:dyDescent="0.2">
      <c r="A19" s="316" t="s">
        <v>36</v>
      </c>
      <c r="B19" s="316"/>
      <c r="C19" s="316"/>
    </row>
    <row r="20" spans="1:5" ht="16.5" customHeight="1" x14ac:dyDescent="0.2">
      <c r="A20" s="316"/>
      <c r="B20" s="316"/>
      <c r="C20" s="316"/>
    </row>
    <row r="21" spans="1:5" ht="16.5" customHeight="1" x14ac:dyDescent="0.2">
      <c r="A21" s="316"/>
      <c r="B21" s="316"/>
      <c r="C21" s="316"/>
    </row>
    <row r="22" spans="1:5" ht="16.5" customHeight="1" x14ac:dyDescent="0.2">
      <c r="A22" s="230" t="s">
        <v>415</v>
      </c>
      <c r="B22" s="230"/>
      <c r="C22" s="319" t="s">
        <v>410</v>
      </c>
      <c r="D22" s="969"/>
      <c r="E22" s="969"/>
    </row>
    <row r="23" spans="1:5" x14ac:dyDescent="0.2">
      <c r="A23" s="230" t="s">
        <v>414</v>
      </c>
      <c r="B23" s="230"/>
      <c r="C23" s="319" t="s">
        <v>371</v>
      </c>
      <c r="D23" s="969"/>
      <c r="E23" s="969"/>
    </row>
  </sheetData>
  <customSheetViews>
    <customSheetView guid="{17151551-8460-47BF-8C20-7FE2DB216614}" showRuler="0">
      <selection activeCell="C6" sqref="C6"/>
      <pageMargins left="1.02" right="0.75" top="0.28999999999999998" bottom="0.32" header="0.27" footer="0.25"/>
      <pageSetup paperSize="9" scale="97" orientation="landscape" r:id="rId1"/>
      <headerFooter alignWithMargins="0"/>
    </customSheetView>
    <customSheetView guid="{DE9178B7-7BAA-4669-9575-43FAD4CFD495}" showPageBreaks="1" printArea="1">
      <selection activeCell="C30" sqref="C30:D30"/>
      <pageMargins left="1.02" right="0.75" top="0.28999999999999998" bottom="0.32" header="0.27" footer="0.25"/>
      <pageSetup paperSize="9" scale="97" orientation="landscape" r:id="rId2"/>
      <headerFooter alignWithMargins="0"/>
    </customSheetView>
  </customSheetViews>
  <mergeCells count="6">
    <mergeCell ref="J2:L2"/>
    <mergeCell ref="J5:K5"/>
    <mergeCell ref="C2:D2"/>
    <mergeCell ref="A7:D7"/>
    <mergeCell ref="D23:E23"/>
    <mergeCell ref="D22:E22"/>
  </mergeCells>
  <phoneticPr fontId="31" type="noConversion"/>
  <pageMargins left="1.02" right="0.75" top="0.28999999999999998" bottom="0.32" header="0.27" footer="0.25"/>
  <pageSetup paperSize="9" scale="97" orientation="landscape" r:id="rId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41"/>
  <sheetViews>
    <sheetView tabSelected="1" view="pageLayout" topLeftCell="A622" zoomScaleNormal="100" workbookViewId="0">
      <selection activeCell="G724" sqref="G724"/>
    </sheetView>
  </sheetViews>
  <sheetFormatPr defaultRowHeight="12.75" x14ac:dyDescent="0.2"/>
  <cols>
    <col min="1" max="1" width="27.85546875" style="6" customWidth="1"/>
    <col min="2" max="2" width="18.7109375" style="6" customWidth="1"/>
    <col min="3" max="3" width="17.140625" style="6" customWidth="1"/>
    <col min="4" max="4" width="15.5703125" style="6" customWidth="1"/>
    <col min="5" max="5" width="22.140625" style="6" customWidth="1"/>
    <col min="6" max="6" width="16.28515625" style="6" customWidth="1"/>
    <col min="7" max="7" width="13.140625" style="6" customWidth="1"/>
    <col min="8" max="8" width="14.57031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1" spans="1:11" x14ac:dyDescent="0.2">
      <c r="K1" s="2" t="s">
        <v>947</v>
      </c>
    </row>
    <row r="2" spans="1:11" s="1" customFormat="1" x14ac:dyDescent="0.2">
      <c r="A2" s="194"/>
      <c r="D2" s="2"/>
      <c r="E2" s="3"/>
      <c r="F2" s="3" t="s">
        <v>737</v>
      </c>
      <c r="G2" s="3"/>
      <c r="H2" s="3"/>
      <c r="I2" s="3"/>
    </row>
    <row r="3" spans="1:11" s="1" customFormat="1" ht="40.5" customHeight="1" x14ac:dyDescent="0.2">
      <c r="A3" s="2"/>
      <c r="B3" s="4"/>
      <c r="C3" s="4"/>
      <c r="D3" s="5"/>
      <c r="E3" s="5"/>
      <c r="F3" s="1050" t="s">
        <v>619</v>
      </c>
      <c r="G3" s="1051"/>
      <c r="H3" s="1051"/>
      <c r="I3" s="1051"/>
      <c r="J3" s="1051"/>
    </row>
    <row r="4" spans="1:11" ht="15" customHeight="1" x14ac:dyDescent="0.25">
      <c r="A4" s="1116" t="s">
        <v>702</v>
      </c>
      <c r="B4" s="1116"/>
      <c r="C4" s="1116"/>
      <c r="D4" s="1116"/>
      <c r="E4" s="1116"/>
      <c r="F4" s="1116"/>
      <c r="G4" s="1116"/>
      <c r="H4" s="1116"/>
      <c r="I4" s="1116"/>
    </row>
    <row r="5" spans="1:11" ht="13.5" thickBot="1" x14ac:dyDescent="0.25">
      <c r="A5" s="1224"/>
      <c r="B5" s="1225"/>
      <c r="C5" s="1225"/>
      <c r="D5" s="1225"/>
      <c r="E5" s="1225"/>
      <c r="F5" s="1225"/>
      <c r="G5" s="1225"/>
      <c r="H5" s="1224"/>
      <c r="I5" s="1224"/>
    </row>
    <row r="6" spans="1:11" ht="15" customHeight="1" thickBot="1" x14ac:dyDescent="0.25">
      <c r="A6" s="7"/>
      <c r="B6" s="1245" t="s">
        <v>55</v>
      </c>
      <c r="C6" s="1246"/>
      <c r="D6" s="1246"/>
      <c r="E6" s="1246"/>
      <c r="F6" s="1246"/>
      <c r="G6" s="1247"/>
      <c r="H6" s="8"/>
      <c r="I6" s="8"/>
    </row>
    <row r="7" spans="1:11" x14ac:dyDescent="0.2">
      <c r="A7" s="1241" t="s">
        <v>243</v>
      </c>
      <c r="B7" s="1239" t="s">
        <v>30</v>
      </c>
      <c r="C7" s="1243" t="s">
        <v>621</v>
      </c>
      <c r="D7" s="1239" t="s">
        <v>600</v>
      </c>
      <c r="E7" s="1251" t="s">
        <v>345</v>
      </c>
      <c r="F7" s="1228" t="s">
        <v>348</v>
      </c>
      <c r="G7" s="1228" t="s">
        <v>349</v>
      </c>
      <c r="H7" s="1228" t="s">
        <v>249</v>
      </c>
      <c r="I7" s="1230" t="s">
        <v>156</v>
      </c>
    </row>
    <row r="8" spans="1:11" ht="100.5" customHeight="1" x14ac:dyDescent="0.2">
      <c r="A8" s="1242"/>
      <c r="B8" s="1240"/>
      <c r="C8" s="1244"/>
      <c r="D8" s="1240"/>
      <c r="E8" s="1252"/>
      <c r="F8" s="1229"/>
      <c r="G8" s="1229"/>
      <c r="H8" s="1229"/>
      <c r="I8" s="1231"/>
    </row>
    <row r="9" spans="1:11" s="9" customFormat="1" ht="12.75" customHeight="1" x14ac:dyDescent="0.2">
      <c r="A9" s="1232" t="s">
        <v>57</v>
      </c>
      <c r="B9" s="1233"/>
      <c r="C9" s="1233"/>
      <c r="D9" s="1233"/>
      <c r="E9" s="1234"/>
      <c r="F9" s="1234"/>
      <c r="G9" s="1234"/>
      <c r="H9" s="1234"/>
      <c r="I9" s="1235"/>
    </row>
    <row r="10" spans="1:11" s="9" customFormat="1" x14ac:dyDescent="0.2">
      <c r="A10" s="812" t="s">
        <v>485</v>
      </c>
      <c r="B10" s="10">
        <v>31777562</v>
      </c>
      <c r="C10" s="10">
        <v>6569605.4900000002</v>
      </c>
      <c r="D10" s="10">
        <v>227721838.81</v>
      </c>
      <c r="E10" s="10">
        <v>158182358.34</v>
      </c>
      <c r="F10" s="10">
        <v>3205468.38</v>
      </c>
      <c r="G10" s="10">
        <v>60485526.009999998</v>
      </c>
      <c r="H10" s="10">
        <v>30188908.789999999</v>
      </c>
      <c r="I10" s="11">
        <f>B10+SUM(D10:H10)</f>
        <v>511561662.32999998</v>
      </c>
    </row>
    <row r="11" spans="1:11" x14ac:dyDescent="0.2">
      <c r="A11" s="813" t="s">
        <v>58</v>
      </c>
      <c r="B11" s="10">
        <f t="shared" ref="B11:I11" si="0">SUM(B12:B14)</f>
        <v>205551.24</v>
      </c>
      <c r="C11" s="10">
        <f t="shared" si="0"/>
        <v>0</v>
      </c>
      <c r="D11" s="10">
        <f t="shared" si="0"/>
        <v>974512.62</v>
      </c>
      <c r="E11" s="10">
        <f t="shared" si="0"/>
        <v>11621511.440000001</v>
      </c>
      <c r="F11" s="10">
        <f t="shared" si="0"/>
        <v>0</v>
      </c>
      <c r="G11" s="10">
        <f t="shared" si="0"/>
        <v>10069676.49</v>
      </c>
      <c r="H11" s="10">
        <f t="shared" si="0"/>
        <v>26284157.250000004</v>
      </c>
      <c r="I11" s="11">
        <f t="shared" si="0"/>
        <v>49155409.039999999</v>
      </c>
    </row>
    <row r="12" spans="1:11" ht="15" x14ac:dyDescent="0.25">
      <c r="A12" s="814" t="s">
        <v>59</v>
      </c>
      <c r="B12" s="817">
        <v>0</v>
      </c>
      <c r="C12" s="817">
        <v>0</v>
      </c>
      <c r="D12" s="817">
        <v>0</v>
      </c>
      <c r="E12" s="817">
        <v>0</v>
      </c>
      <c r="F12" s="817">
        <v>0</v>
      </c>
      <c r="G12" s="817">
        <v>6098434.3899999997</v>
      </c>
      <c r="H12" s="817">
        <v>41168274.770000003</v>
      </c>
      <c r="I12" s="818">
        <v>47266709.159999996</v>
      </c>
    </row>
    <row r="13" spans="1:11" ht="15" x14ac:dyDescent="0.25">
      <c r="A13" s="814" t="s">
        <v>60</v>
      </c>
      <c r="B13" s="817">
        <v>205551.24</v>
      </c>
      <c r="C13" s="817">
        <v>0</v>
      </c>
      <c r="D13" s="817">
        <v>0</v>
      </c>
      <c r="E13" s="817">
        <v>700994.39</v>
      </c>
      <c r="F13" s="817">
        <v>0</v>
      </c>
      <c r="G13" s="817">
        <v>982154.25</v>
      </c>
      <c r="H13" s="817">
        <v>0</v>
      </c>
      <c r="I13" s="818">
        <v>1888699.88</v>
      </c>
    </row>
    <row r="14" spans="1:11" ht="15" x14ac:dyDescent="0.25">
      <c r="A14" s="814" t="s">
        <v>710</v>
      </c>
      <c r="B14" s="817">
        <v>0</v>
      </c>
      <c r="C14" s="817">
        <v>0</v>
      </c>
      <c r="D14" s="817">
        <v>974512.62</v>
      </c>
      <c r="E14" s="817">
        <v>10920517.050000001</v>
      </c>
      <c r="F14" s="817">
        <v>0</v>
      </c>
      <c r="G14" s="817">
        <v>2989087.85</v>
      </c>
      <c r="H14" s="817">
        <v>-14884117.52</v>
      </c>
      <c r="I14" s="818">
        <v>0</v>
      </c>
    </row>
    <row r="15" spans="1:11" x14ac:dyDescent="0.2">
      <c r="A15" s="813" t="s">
        <v>61</v>
      </c>
      <c r="B15" s="10">
        <f>SUM(B16:B17)</f>
        <v>688495.75</v>
      </c>
      <c r="C15" s="10">
        <f t="shared" ref="C15:I15" si="1">SUM(C16:C17)</f>
        <v>0</v>
      </c>
      <c r="D15" s="10">
        <f t="shared" si="1"/>
        <v>34056867.520000003</v>
      </c>
      <c r="E15" s="10">
        <f t="shared" si="1"/>
        <v>21599170.199999999</v>
      </c>
      <c r="F15" s="10">
        <f t="shared" si="1"/>
        <v>79500</v>
      </c>
      <c r="G15" s="10">
        <f t="shared" si="1"/>
        <v>3895350.83</v>
      </c>
      <c r="H15" s="10">
        <f t="shared" si="1"/>
        <v>23184166.129999999</v>
      </c>
      <c r="I15" s="11">
        <f t="shared" si="1"/>
        <v>83503550.429999992</v>
      </c>
    </row>
    <row r="16" spans="1:11" x14ac:dyDescent="0.2">
      <c r="A16" s="814" t="s">
        <v>62</v>
      </c>
      <c r="B16" s="73">
        <v>474935.68</v>
      </c>
      <c r="C16" s="73">
        <v>0</v>
      </c>
      <c r="D16" s="73">
        <v>0</v>
      </c>
      <c r="E16" s="73">
        <v>12836076.91</v>
      </c>
      <c r="F16" s="73">
        <v>79500</v>
      </c>
      <c r="G16" s="73">
        <v>1087426.83</v>
      </c>
      <c r="H16" s="73">
        <v>0</v>
      </c>
      <c r="I16" s="43">
        <f>B16+SUM(D16:H16)</f>
        <v>14477939.42</v>
      </c>
    </row>
    <row r="17" spans="1:9" x14ac:dyDescent="0.2">
      <c r="A17" s="814" t="s">
        <v>60</v>
      </c>
      <c r="B17" s="73">
        <v>213560.07</v>
      </c>
      <c r="C17" s="73">
        <v>0</v>
      </c>
      <c r="D17" s="73">
        <v>34056867.520000003</v>
      </c>
      <c r="E17" s="73">
        <v>8763093.2899999991</v>
      </c>
      <c r="F17" s="73">
        <v>0</v>
      </c>
      <c r="G17" s="73">
        <v>2807924</v>
      </c>
      <c r="H17" s="73">
        <v>23184166.129999999</v>
      </c>
      <c r="I17" s="43">
        <f>B17+SUM(D17:H17)</f>
        <v>69025611.00999999</v>
      </c>
    </row>
    <row r="18" spans="1:9" x14ac:dyDescent="0.2">
      <c r="A18" s="812" t="s">
        <v>486</v>
      </c>
      <c r="B18" s="10">
        <f t="shared" ref="B18:I18" si="2">B10+B11-B15</f>
        <v>31294617.489999998</v>
      </c>
      <c r="C18" s="10">
        <f t="shared" si="2"/>
        <v>6569605.4900000002</v>
      </c>
      <c r="D18" s="10">
        <f t="shared" si="2"/>
        <v>194639483.91</v>
      </c>
      <c r="E18" s="10">
        <f t="shared" si="2"/>
        <v>148204699.58000001</v>
      </c>
      <c r="F18" s="10">
        <f t="shared" si="2"/>
        <v>3125968.38</v>
      </c>
      <c r="G18" s="10">
        <f t="shared" si="2"/>
        <v>66659851.670000002</v>
      </c>
      <c r="H18" s="10">
        <f t="shared" si="2"/>
        <v>33288899.910000008</v>
      </c>
      <c r="I18" s="11">
        <f t="shared" si="2"/>
        <v>477213520.94</v>
      </c>
    </row>
    <row r="19" spans="1:9" x14ac:dyDescent="0.2">
      <c r="A19" s="1236" t="s">
        <v>596</v>
      </c>
      <c r="B19" s="1237"/>
      <c r="C19" s="1237"/>
      <c r="D19" s="1237"/>
      <c r="E19" s="1237"/>
      <c r="F19" s="1237"/>
      <c r="G19" s="1237"/>
      <c r="H19" s="1237"/>
      <c r="I19" s="1238"/>
    </row>
    <row r="20" spans="1:9" x14ac:dyDescent="0.2">
      <c r="A20" s="812" t="s">
        <v>485</v>
      </c>
      <c r="B20" s="10">
        <v>573336.14</v>
      </c>
      <c r="C20" s="10">
        <v>0</v>
      </c>
      <c r="D20" s="10">
        <v>66451419.030000001</v>
      </c>
      <c r="E20" s="10">
        <v>130721911.39</v>
      </c>
      <c r="F20" s="10">
        <v>2670307.0699999998</v>
      </c>
      <c r="G20" s="10">
        <v>58037802.990000002</v>
      </c>
      <c r="H20" s="10">
        <v>0</v>
      </c>
      <c r="I20" s="11">
        <f>B20+SUM(D20:H20)</f>
        <v>258454776.62</v>
      </c>
    </row>
    <row r="21" spans="1:9" x14ac:dyDescent="0.2">
      <c r="A21" s="813" t="s">
        <v>58</v>
      </c>
      <c r="B21" s="10">
        <f>SUM(B22:B24)</f>
        <v>63704</v>
      </c>
      <c r="C21" s="10">
        <f t="shared" ref="C21:I21" si="3">SUM(C22:C24)</f>
        <v>0</v>
      </c>
      <c r="D21" s="10">
        <f t="shared" si="3"/>
        <v>5061601.3</v>
      </c>
      <c r="E21" s="10">
        <f t="shared" si="3"/>
        <v>13588845.41</v>
      </c>
      <c r="F21" s="10">
        <f t="shared" si="3"/>
        <v>148458.4</v>
      </c>
      <c r="G21" s="10">
        <f t="shared" si="3"/>
        <v>8219752.4699999997</v>
      </c>
      <c r="H21" s="10">
        <f t="shared" si="3"/>
        <v>0</v>
      </c>
      <c r="I21" s="11">
        <f t="shared" si="3"/>
        <v>27082361.579999998</v>
      </c>
    </row>
    <row r="22" spans="1:9" x14ac:dyDescent="0.2">
      <c r="A22" s="814" t="s">
        <v>67</v>
      </c>
      <c r="B22" s="73">
        <v>63704</v>
      </c>
      <c r="C22" s="73">
        <v>0</v>
      </c>
      <c r="D22" s="73">
        <v>5061601.3</v>
      </c>
      <c r="E22" s="73">
        <v>13140815.609999999</v>
      </c>
      <c r="F22" s="73">
        <v>148458.4</v>
      </c>
      <c r="G22" s="73">
        <v>1139163.83</v>
      </c>
      <c r="H22" s="73">
        <v>0</v>
      </c>
      <c r="I22" s="43">
        <f>B22+SUM(D22:H22)</f>
        <v>19553743.140000001</v>
      </c>
    </row>
    <row r="23" spans="1:9" x14ac:dyDescent="0.2">
      <c r="A23" s="814" t="s">
        <v>60</v>
      </c>
      <c r="B23" s="73">
        <v>0</v>
      </c>
      <c r="C23" s="73">
        <v>0</v>
      </c>
      <c r="D23" s="73">
        <v>0</v>
      </c>
      <c r="E23" s="73">
        <v>448029.8</v>
      </c>
      <c r="F23" s="73">
        <v>0</v>
      </c>
      <c r="G23" s="73">
        <v>7080588.6399999997</v>
      </c>
      <c r="H23" s="73">
        <v>0</v>
      </c>
      <c r="I23" s="43">
        <f>B23+SUM(D23:H23)</f>
        <v>7528618.4399999995</v>
      </c>
    </row>
    <row r="24" spans="1:9" x14ac:dyDescent="0.2">
      <c r="A24" s="814" t="s">
        <v>710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43">
        <f>B24+SUM(D24:H24)</f>
        <v>0</v>
      </c>
    </row>
    <row r="25" spans="1:9" x14ac:dyDescent="0.2">
      <c r="A25" s="813" t="s">
        <v>61</v>
      </c>
      <c r="B25" s="10">
        <f>SUM(B26:B27)</f>
        <v>0</v>
      </c>
      <c r="C25" s="10">
        <f t="shared" ref="C25:I25" si="4">SUM(C26:C27)</f>
        <v>0</v>
      </c>
      <c r="D25" s="10">
        <f t="shared" si="4"/>
        <v>10352864.98</v>
      </c>
      <c r="E25" s="10">
        <f t="shared" si="4"/>
        <v>21497679.43</v>
      </c>
      <c r="F25" s="10">
        <f t="shared" si="4"/>
        <v>79500</v>
      </c>
      <c r="G25" s="10">
        <f t="shared" si="4"/>
        <v>3879243.9699999997</v>
      </c>
      <c r="H25" s="10">
        <f t="shared" si="4"/>
        <v>0</v>
      </c>
      <c r="I25" s="11">
        <f t="shared" si="4"/>
        <v>35809288.380000003</v>
      </c>
    </row>
    <row r="26" spans="1:9" x14ac:dyDescent="0.2">
      <c r="A26" s="814" t="s">
        <v>62</v>
      </c>
      <c r="B26" s="73">
        <v>0</v>
      </c>
      <c r="C26" s="73">
        <v>0</v>
      </c>
      <c r="D26" s="73">
        <v>0</v>
      </c>
      <c r="E26" s="73">
        <v>20432328</v>
      </c>
      <c r="F26" s="73">
        <v>79500</v>
      </c>
      <c r="G26" s="73">
        <v>1088554.32</v>
      </c>
      <c r="H26" s="73">
        <v>0</v>
      </c>
      <c r="I26" s="43">
        <f>B26+SUM(D26:H26)</f>
        <v>21600382.32</v>
      </c>
    </row>
    <row r="27" spans="1:9" x14ac:dyDescent="0.2">
      <c r="A27" s="814" t="s">
        <v>60</v>
      </c>
      <c r="B27" s="73">
        <v>0</v>
      </c>
      <c r="C27" s="73">
        <v>0</v>
      </c>
      <c r="D27" s="73">
        <v>10352864.98</v>
      </c>
      <c r="E27" s="73">
        <v>1065351.43</v>
      </c>
      <c r="F27" s="73"/>
      <c r="G27" s="73">
        <v>2790689.65</v>
      </c>
      <c r="H27" s="73">
        <v>0</v>
      </c>
      <c r="I27" s="43">
        <f>B27+SUM(D27:H27)</f>
        <v>14208906.060000001</v>
      </c>
    </row>
    <row r="28" spans="1:9" x14ac:dyDescent="0.2">
      <c r="A28" s="812" t="s">
        <v>486</v>
      </c>
      <c r="B28" s="10">
        <f>B20+B21-B25</f>
        <v>637040.14</v>
      </c>
      <c r="C28" s="10">
        <f t="shared" ref="C28:I28" si="5">C20+C21-C25</f>
        <v>0</v>
      </c>
      <c r="D28" s="10">
        <f t="shared" si="5"/>
        <v>61160155.349999994</v>
      </c>
      <c r="E28" s="10">
        <f t="shared" si="5"/>
        <v>122813077.37</v>
      </c>
      <c r="F28" s="10">
        <f t="shared" si="5"/>
        <v>2739265.4699999997</v>
      </c>
      <c r="G28" s="10">
        <f t="shared" si="5"/>
        <v>62378311.490000002</v>
      </c>
      <c r="H28" s="10">
        <f t="shared" si="5"/>
        <v>0</v>
      </c>
      <c r="I28" s="11">
        <f t="shared" si="5"/>
        <v>249727849.81999999</v>
      </c>
    </row>
    <row r="29" spans="1:9" x14ac:dyDescent="0.2">
      <c r="A29" s="1236" t="s">
        <v>620</v>
      </c>
      <c r="B29" s="1237"/>
      <c r="C29" s="1237"/>
      <c r="D29" s="1237"/>
      <c r="E29" s="1237"/>
      <c r="F29" s="1237"/>
      <c r="G29" s="1237"/>
      <c r="H29" s="1237"/>
      <c r="I29" s="1238"/>
    </row>
    <row r="30" spans="1:9" x14ac:dyDescent="0.2">
      <c r="A30" s="812" t="s">
        <v>485</v>
      </c>
      <c r="B30" s="819">
        <v>0</v>
      </c>
      <c r="C30" s="819">
        <v>0</v>
      </c>
      <c r="D30" s="819">
        <v>0</v>
      </c>
      <c r="E30" s="819">
        <v>0</v>
      </c>
      <c r="F30" s="819">
        <v>0</v>
      </c>
      <c r="G30" s="819">
        <v>0</v>
      </c>
      <c r="H30" s="819">
        <v>0</v>
      </c>
      <c r="I30" s="821">
        <v>0</v>
      </c>
    </row>
    <row r="31" spans="1:9" x14ac:dyDescent="0.2">
      <c r="A31" s="814" t="s">
        <v>91</v>
      </c>
      <c r="B31" s="820">
        <v>0</v>
      </c>
      <c r="C31" s="820">
        <v>0</v>
      </c>
      <c r="D31" s="820">
        <v>0</v>
      </c>
      <c r="E31" s="820">
        <v>0</v>
      </c>
      <c r="F31" s="820">
        <v>0</v>
      </c>
      <c r="G31" s="820">
        <v>0</v>
      </c>
      <c r="H31" s="820">
        <v>0</v>
      </c>
      <c r="I31" s="822">
        <v>0</v>
      </c>
    </row>
    <row r="32" spans="1:9" x14ac:dyDescent="0.2">
      <c r="A32" s="814" t="s">
        <v>95</v>
      </c>
      <c r="B32" s="820">
        <v>0</v>
      </c>
      <c r="C32" s="820">
        <v>0</v>
      </c>
      <c r="D32" s="820">
        <v>0</v>
      </c>
      <c r="E32" s="820">
        <v>0</v>
      </c>
      <c r="F32" s="820">
        <v>0</v>
      </c>
      <c r="G32" s="820">
        <v>0</v>
      </c>
      <c r="H32" s="820">
        <v>0</v>
      </c>
      <c r="I32" s="822">
        <v>0</v>
      </c>
    </row>
    <row r="33" spans="1:9" x14ac:dyDescent="0.2">
      <c r="A33" s="812" t="s">
        <v>486</v>
      </c>
      <c r="B33" s="819">
        <v>0</v>
      </c>
      <c r="C33" s="819">
        <v>0</v>
      </c>
      <c r="D33" s="819">
        <v>0</v>
      </c>
      <c r="E33" s="819">
        <v>0</v>
      </c>
      <c r="F33" s="819">
        <v>0</v>
      </c>
      <c r="G33" s="819">
        <v>0</v>
      </c>
      <c r="H33" s="819">
        <v>0</v>
      </c>
      <c r="I33" s="821">
        <v>0</v>
      </c>
    </row>
    <row r="34" spans="1:9" x14ac:dyDescent="0.2">
      <c r="A34" s="1236" t="s">
        <v>69</v>
      </c>
      <c r="B34" s="1248"/>
      <c r="C34" s="1248"/>
      <c r="D34" s="1248"/>
      <c r="E34" s="1248"/>
      <c r="F34" s="1248"/>
      <c r="G34" s="1248"/>
      <c r="H34" s="1248"/>
      <c r="I34" s="1238"/>
    </row>
    <row r="35" spans="1:9" x14ac:dyDescent="0.2">
      <c r="A35" s="815" t="s">
        <v>485</v>
      </c>
      <c r="B35" s="12">
        <f t="shared" ref="B35:I35" si="6">B10-B20-B30</f>
        <v>31204225.859999999</v>
      </c>
      <c r="C35" s="12">
        <f t="shared" si="6"/>
        <v>6569605.4900000002</v>
      </c>
      <c r="D35" s="12">
        <f t="shared" si="6"/>
        <v>161270419.78</v>
      </c>
      <c r="E35" s="12">
        <f t="shared" si="6"/>
        <v>27460446.950000003</v>
      </c>
      <c r="F35" s="12">
        <f t="shared" si="6"/>
        <v>535161.31000000006</v>
      </c>
      <c r="G35" s="12">
        <f t="shared" si="6"/>
        <v>2447723.0199999958</v>
      </c>
      <c r="H35" s="12">
        <f t="shared" si="6"/>
        <v>30188908.789999999</v>
      </c>
      <c r="I35" s="13">
        <f t="shared" si="6"/>
        <v>253106885.70999998</v>
      </c>
    </row>
    <row r="36" spans="1:9" ht="13.5" thickBot="1" x14ac:dyDescent="0.25">
      <c r="A36" s="816" t="s">
        <v>486</v>
      </c>
      <c r="B36" s="14">
        <f>B18-B28-B33</f>
        <v>30657577.349999998</v>
      </c>
      <c r="C36" s="14">
        <f t="shared" ref="C36:I36" si="7">C18-C28-C33</f>
        <v>6569605.4900000002</v>
      </c>
      <c r="D36" s="14">
        <f t="shared" si="7"/>
        <v>133479328.56</v>
      </c>
      <c r="E36" s="14">
        <f t="shared" si="7"/>
        <v>25391622.210000008</v>
      </c>
      <c r="F36" s="14">
        <f t="shared" si="7"/>
        <v>386702.91000000015</v>
      </c>
      <c r="G36" s="14">
        <f t="shared" si="7"/>
        <v>4281540.18</v>
      </c>
      <c r="H36" s="14">
        <f t="shared" si="7"/>
        <v>33288899.910000008</v>
      </c>
      <c r="I36" s="15">
        <f t="shared" si="7"/>
        <v>227485671.12</v>
      </c>
    </row>
    <row r="37" spans="1:9" x14ac:dyDescent="0.2">
      <c r="A37" s="16"/>
      <c r="B37" s="17"/>
      <c r="C37" s="17"/>
      <c r="D37" s="17"/>
      <c r="E37" s="17"/>
      <c r="F37" s="17"/>
      <c r="G37" s="17"/>
      <c r="H37" s="17"/>
      <c r="I37" s="17"/>
    </row>
    <row r="38" spans="1:9" ht="15" x14ac:dyDescent="0.25">
      <c r="A38" s="18" t="s">
        <v>701</v>
      </c>
      <c r="B38" s="195"/>
    </row>
    <row r="39" spans="1:9" ht="13.5" thickBot="1" x14ac:dyDescent="0.25">
      <c r="A39" s="19"/>
      <c r="B39" s="19"/>
    </row>
    <row r="40" spans="1:9" ht="21.75" customHeight="1" x14ac:dyDescent="0.2">
      <c r="A40" s="1260" t="s">
        <v>595</v>
      </c>
      <c r="B40" s="1261"/>
      <c r="C40" s="1255" t="s">
        <v>599</v>
      </c>
    </row>
    <row r="41" spans="1:9" ht="13.5" customHeight="1" x14ac:dyDescent="0.2">
      <c r="A41" s="1262"/>
      <c r="B41" s="1263"/>
      <c r="C41" s="1256"/>
    </row>
    <row r="42" spans="1:9" ht="29.25" customHeight="1" x14ac:dyDescent="0.2">
      <c r="A42" s="1264"/>
      <c r="B42" s="1265"/>
      <c r="C42" s="1257"/>
    </row>
    <row r="43" spans="1:9" x14ac:dyDescent="0.2">
      <c r="A43" s="1066" t="s">
        <v>57</v>
      </c>
      <c r="B43" s="1067"/>
      <c r="C43" s="1068"/>
    </row>
    <row r="44" spans="1:9" x14ac:dyDescent="0.2">
      <c r="A44" s="1226" t="s">
        <v>485</v>
      </c>
      <c r="B44" s="1227"/>
      <c r="C44" s="824">
        <v>162194275.24000001</v>
      </c>
    </row>
    <row r="45" spans="1:9" x14ac:dyDescent="0.2">
      <c r="A45" s="1258" t="s">
        <v>58</v>
      </c>
      <c r="B45" s="1259"/>
      <c r="C45" s="823">
        <f>SUM(C46:C47)</f>
        <v>14455623.93</v>
      </c>
    </row>
    <row r="46" spans="1:9" x14ac:dyDescent="0.2">
      <c r="A46" s="1253" t="s">
        <v>59</v>
      </c>
      <c r="B46" s="1254"/>
      <c r="C46" s="822">
        <v>11581937.6</v>
      </c>
    </row>
    <row r="47" spans="1:9" x14ac:dyDescent="0.2">
      <c r="A47" s="1253" t="s">
        <v>60</v>
      </c>
      <c r="B47" s="1254"/>
      <c r="C47" s="822">
        <v>2873686.33</v>
      </c>
    </row>
    <row r="48" spans="1:9" x14ac:dyDescent="0.2">
      <c r="A48" s="1258" t="s">
        <v>61</v>
      </c>
      <c r="B48" s="1259"/>
      <c r="C48" s="823">
        <f>SUM(C49:C50)</f>
        <v>212751.17</v>
      </c>
    </row>
    <row r="49" spans="1:3" x14ac:dyDescent="0.2">
      <c r="A49" s="1253" t="s">
        <v>62</v>
      </c>
      <c r="B49" s="1254"/>
      <c r="C49" s="822">
        <v>0</v>
      </c>
    </row>
    <row r="50" spans="1:3" x14ac:dyDescent="0.2">
      <c r="A50" s="1253" t="s">
        <v>60</v>
      </c>
      <c r="B50" s="1254"/>
      <c r="C50" s="822">
        <v>212751.17</v>
      </c>
    </row>
    <row r="51" spans="1:3" x14ac:dyDescent="0.2">
      <c r="A51" s="1266" t="s">
        <v>486</v>
      </c>
      <c r="B51" s="1267"/>
      <c r="C51" s="823">
        <f>C44+C45-C48</f>
        <v>176437148.00000003</v>
      </c>
    </row>
    <row r="52" spans="1:3" x14ac:dyDescent="0.2">
      <c r="A52" s="1066" t="s">
        <v>596</v>
      </c>
      <c r="B52" s="1067"/>
      <c r="C52" s="1068"/>
    </row>
    <row r="53" spans="1:3" x14ac:dyDescent="0.2">
      <c r="A53" s="1226" t="s">
        <v>485</v>
      </c>
      <c r="B53" s="1227"/>
      <c r="C53" s="824">
        <v>129319747.31999999</v>
      </c>
    </row>
    <row r="54" spans="1:3" x14ac:dyDescent="0.2">
      <c r="A54" s="1258" t="s">
        <v>58</v>
      </c>
      <c r="B54" s="1259"/>
      <c r="C54" s="823">
        <f>SUM(C55:C56)</f>
        <v>13078481.02</v>
      </c>
    </row>
    <row r="55" spans="1:3" x14ac:dyDescent="0.2">
      <c r="A55" s="1253" t="s">
        <v>67</v>
      </c>
      <c r="B55" s="1254"/>
      <c r="C55" s="822">
        <v>9877903.2300000004</v>
      </c>
    </row>
    <row r="56" spans="1:3" x14ac:dyDescent="0.2">
      <c r="A56" s="1253" t="s">
        <v>60</v>
      </c>
      <c r="B56" s="1254"/>
      <c r="C56" s="822">
        <v>3200577.79</v>
      </c>
    </row>
    <row r="57" spans="1:3" x14ac:dyDescent="0.2">
      <c r="A57" s="1258" t="s">
        <v>61</v>
      </c>
      <c r="B57" s="1259"/>
      <c r="C57" s="823">
        <f>SUM(C58:C59)</f>
        <v>0</v>
      </c>
    </row>
    <row r="58" spans="1:3" x14ac:dyDescent="0.2">
      <c r="A58" s="1253" t="s">
        <v>62</v>
      </c>
      <c r="B58" s="1254"/>
      <c r="C58" s="825">
        <v>0</v>
      </c>
    </row>
    <row r="59" spans="1:3" x14ac:dyDescent="0.2">
      <c r="A59" s="1269" t="s">
        <v>60</v>
      </c>
      <c r="B59" s="1270"/>
      <c r="C59" s="826">
        <v>0</v>
      </c>
    </row>
    <row r="60" spans="1:3" x14ac:dyDescent="0.2">
      <c r="A60" s="1268" t="s">
        <v>486</v>
      </c>
      <c r="B60" s="1235"/>
      <c r="C60" s="827">
        <f>C53+C54-C57</f>
        <v>142398228.34</v>
      </c>
    </row>
    <row r="61" spans="1:3" x14ac:dyDescent="0.2">
      <c r="A61" s="1069" t="s">
        <v>620</v>
      </c>
      <c r="B61" s="1070"/>
      <c r="C61" s="1071"/>
    </row>
    <row r="62" spans="1:3" x14ac:dyDescent="0.2">
      <c r="A62" s="1226" t="s">
        <v>485</v>
      </c>
      <c r="B62" s="1227"/>
      <c r="C62" s="828">
        <v>0</v>
      </c>
    </row>
    <row r="63" spans="1:3" x14ac:dyDescent="0.2">
      <c r="A63" s="1276" t="s">
        <v>91</v>
      </c>
      <c r="B63" s="1277"/>
      <c r="C63" s="829">
        <v>0</v>
      </c>
    </row>
    <row r="64" spans="1:3" x14ac:dyDescent="0.2">
      <c r="A64" s="1276" t="s">
        <v>95</v>
      </c>
      <c r="B64" s="1277"/>
      <c r="C64" s="829">
        <v>0</v>
      </c>
    </row>
    <row r="65" spans="1:5" x14ac:dyDescent="0.2">
      <c r="A65" s="1268" t="s">
        <v>486</v>
      </c>
      <c r="B65" s="1235"/>
      <c r="C65" s="830">
        <f>C62+C63-C64</f>
        <v>0</v>
      </c>
    </row>
    <row r="66" spans="1:5" x14ac:dyDescent="0.2">
      <c r="A66" s="1066" t="s">
        <v>69</v>
      </c>
      <c r="B66" s="1067"/>
      <c r="C66" s="1068"/>
    </row>
    <row r="67" spans="1:5" x14ac:dyDescent="0.2">
      <c r="A67" s="1278" t="s">
        <v>485</v>
      </c>
      <c r="B67" s="1227"/>
      <c r="C67" s="20">
        <f>C44-C53-C62</f>
        <v>32874527.920000017</v>
      </c>
    </row>
    <row r="68" spans="1:5" ht="13.5" thickBot="1" x14ac:dyDescent="0.25">
      <c r="A68" s="1274" t="s">
        <v>486</v>
      </c>
      <c r="B68" s="1275"/>
      <c r="C68" s="21">
        <f>C51-C60-C65</f>
        <v>34038919.660000026</v>
      </c>
    </row>
    <row r="76" spans="1:5" ht="15" x14ac:dyDescent="0.25">
      <c r="A76" s="1280" t="s">
        <v>700</v>
      </c>
      <c r="B76" s="1281"/>
      <c r="C76" s="1281"/>
      <c r="D76" s="1281"/>
      <c r="E76" s="1281"/>
    </row>
    <row r="77" spans="1:5" ht="13.5" thickBot="1" x14ac:dyDescent="0.25">
      <c r="A77" s="22"/>
      <c r="B77" s="23"/>
      <c r="C77" s="23"/>
      <c r="D77" s="23"/>
      <c r="E77" s="23"/>
    </row>
    <row r="78" spans="1:5" ht="183" customHeight="1" thickBot="1" x14ac:dyDescent="0.25">
      <c r="A78" s="24" t="s">
        <v>190</v>
      </c>
      <c r="B78" s="25" t="s">
        <v>622</v>
      </c>
      <c r="C78" s="25" t="s">
        <v>623</v>
      </c>
      <c r="D78" s="25" t="s">
        <v>624</v>
      </c>
      <c r="E78" s="26" t="s">
        <v>566</v>
      </c>
    </row>
    <row r="79" spans="1:5" ht="13.5" thickBot="1" x14ac:dyDescent="0.25">
      <c r="A79" s="210" t="s">
        <v>57</v>
      </c>
      <c r="B79" s="27"/>
      <c r="C79" s="27"/>
      <c r="D79" s="27"/>
      <c r="E79" s="28"/>
    </row>
    <row r="80" spans="1:5" ht="25.5" x14ac:dyDescent="0.2">
      <c r="A80" s="642" t="s">
        <v>858</v>
      </c>
      <c r="B80" s="29">
        <v>432912.54</v>
      </c>
      <c r="C80" s="29">
        <v>0</v>
      </c>
      <c r="D80" s="29">
        <v>0</v>
      </c>
      <c r="E80" s="30">
        <f>B80+C80+D80</f>
        <v>432912.54</v>
      </c>
    </row>
    <row r="81" spans="1:5" x14ac:dyDescent="0.2">
      <c r="A81" s="31" t="s">
        <v>91</v>
      </c>
      <c r="B81" s="32">
        <f>SUM(B82:B83)</f>
        <v>0</v>
      </c>
      <c r="C81" s="32">
        <f>SUM(C82:C83)</f>
        <v>0</v>
      </c>
      <c r="D81" s="32">
        <f>SUM(D82:D83)</f>
        <v>0</v>
      </c>
      <c r="E81" s="33">
        <f>SUM(E82:E83)</f>
        <v>0</v>
      </c>
    </row>
    <row r="82" spans="1:5" x14ac:dyDescent="0.2">
      <c r="A82" s="212" t="s">
        <v>572</v>
      </c>
      <c r="B82" s="214">
        <v>0</v>
      </c>
      <c r="C82" s="214">
        <v>0</v>
      </c>
      <c r="D82" s="214">
        <v>0</v>
      </c>
      <c r="E82" s="215">
        <f>B82+C82+D82</f>
        <v>0</v>
      </c>
    </row>
    <row r="83" spans="1:5" x14ac:dyDescent="0.2">
      <c r="A83" s="212" t="s">
        <v>625</v>
      </c>
      <c r="B83" s="214">
        <v>0</v>
      </c>
      <c r="C83" s="214">
        <v>0</v>
      </c>
      <c r="D83" s="214">
        <v>0</v>
      </c>
      <c r="E83" s="215">
        <f>B83+C83+D83</f>
        <v>0</v>
      </c>
    </row>
    <row r="84" spans="1:5" x14ac:dyDescent="0.2">
      <c r="A84" s="31" t="s">
        <v>95</v>
      </c>
      <c r="B84" s="32">
        <f>SUM(B85:B87)</f>
        <v>16106.86</v>
      </c>
      <c r="C84" s="32">
        <f>SUM(C85:C87)</f>
        <v>0</v>
      </c>
      <c r="D84" s="32">
        <f>SUM(D85:D87)</f>
        <v>0</v>
      </c>
      <c r="E84" s="33">
        <f>SUM(E85:E87)</f>
        <v>16106.86</v>
      </c>
    </row>
    <row r="85" spans="1:5" x14ac:dyDescent="0.2">
      <c r="A85" s="212" t="s">
        <v>573</v>
      </c>
      <c r="B85" s="214">
        <v>0</v>
      </c>
      <c r="C85" s="214">
        <v>0</v>
      </c>
      <c r="D85" s="214">
        <v>0</v>
      </c>
      <c r="E85" s="215">
        <f>B85+C85+D85</f>
        <v>0</v>
      </c>
    </row>
    <row r="86" spans="1:5" x14ac:dyDescent="0.2">
      <c r="A86" s="212" t="s">
        <v>574</v>
      </c>
      <c r="B86" s="214">
        <v>16106.86</v>
      </c>
      <c r="C86" s="214">
        <v>0</v>
      </c>
      <c r="D86" s="214">
        <v>0</v>
      </c>
      <c r="E86" s="215">
        <f>B86+C86+D86</f>
        <v>16106.86</v>
      </c>
    </row>
    <row r="87" spans="1:5" x14ac:dyDescent="0.2">
      <c r="A87" s="213" t="s">
        <v>626</v>
      </c>
      <c r="B87" s="214">
        <v>0</v>
      </c>
      <c r="C87" s="214">
        <v>0</v>
      </c>
      <c r="D87" s="214">
        <v>0</v>
      </c>
      <c r="E87" s="215">
        <f>B87+C87+D87</f>
        <v>0</v>
      </c>
    </row>
    <row r="88" spans="1:5" ht="26.25" thickBot="1" x14ac:dyDescent="0.25">
      <c r="A88" s="643" t="s">
        <v>823</v>
      </c>
      <c r="B88" s="34">
        <f>B80+B81-B84</f>
        <v>416805.68</v>
      </c>
      <c r="C88" s="34">
        <f>C80+C81-C84</f>
        <v>0</v>
      </c>
      <c r="D88" s="34">
        <f>D80+D81-D84</f>
        <v>0</v>
      </c>
      <c r="E88" s="35">
        <f>E80+E81-E84</f>
        <v>416805.68</v>
      </c>
    </row>
    <row r="89" spans="1:5" ht="13.5" thickBot="1" x14ac:dyDescent="0.25">
      <c r="A89" s="211" t="s">
        <v>575</v>
      </c>
      <c r="B89" s="36"/>
      <c r="C89" s="36"/>
      <c r="D89" s="36"/>
      <c r="E89" s="37"/>
    </row>
    <row r="90" spans="1:5" x14ac:dyDescent="0.2">
      <c r="A90" s="642" t="s">
        <v>824</v>
      </c>
      <c r="B90" s="29">
        <v>0</v>
      </c>
      <c r="C90" s="29">
        <v>0</v>
      </c>
      <c r="D90" s="29">
        <v>0</v>
      </c>
      <c r="E90" s="30">
        <f>B90+C90+D90</f>
        <v>0</v>
      </c>
    </row>
    <row r="91" spans="1:5" x14ac:dyDescent="0.2">
      <c r="A91" s="31" t="s">
        <v>91</v>
      </c>
      <c r="B91" s="32">
        <v>0</v>
      </c>
      <c r="C91" s="32">
        <v>0</v>
      </c>
      <c r="D91" s="32">
        <v>0</v>
      </c>
      <c r="E91" s="33">
        <f>SUM(B91:D91)</f>
        <v>0</v>
      </c>
    </row>
    <row r="92" spans="1:5" x14ac:dyDescent="0.2">
      <c r="A92" s="31" t="s">
        <v>95</v>
      </c>
      <c r="B92" s="32">
        <v>0</v>
      </c>
      <c r="C92" s="32">
        <v>0</v>
      </c>
      <c r="D92" s="32">
        <v>0</v>
      </c>
      <c r="E92" s="33">
        <f>SUM(B92:D92)</f>
        <v>0</v>
      </c>
    </row>
    <row r="93" spans="1:5" ht="13.5" thickBot="1" x14ac:dyDescent="0.25">
      <c r="A93" s="643" t="s">
        <v>825</v>
      </c>
      <c r="B93" s="34">
        <f>B90+B91-B92</f>
        <v>0</v>
      </c>
      <c r="C93" s="34">
        <f>C90+C91-C92</f>
        <v>0</v>
      </c>
      <c r="D93" s="34">
        <f>D90+D91-D92</f>
        <v>0</v>
      </c>
      <c r="E93" s="35">
        <f>E90+E91-E92</f>
        <v>0</v>
      </c>
    </row>
    <row r="94" spans="1:5" ht="13.5" thickBot="1" x14ac:dyDescent="0.25">
      <c r="A94" s="1110" t="s">
        <v>69</v>
      </c>
      <c r="B94" s="1111"/>
      <c r="C94" s="1111"/>
      <c r="D94" s="1111"/>
      <c r="E94" s="1112"/>
    </row>
    <row r="95" spans="1:5" x14ac:dyDescent="0.2">
      <c r="A95" s="644" t="s">
        <v>485</v>
      </c>
      <c r="B95" s="645">
        <f>B80-B90</f>
        <v>432912.54</v>
      </c>
      <c r="C95" s="645">
        <f>C80-C90</f>
        <v>0</v>
      </c>
      <c r="D95" s="645">
        <f>D80-D90</f>
        <v>0</v>
      </c>
      <c r="E95" s="645">
        <f>E80-E90</f>
        <v>432912.54</v>
      </c>
    </row>
    <row r="96" spans="1:5" ht="13.5" thickBot="1" x14ac:dyDescent="0.25">
      <c r="A96" s="646" t="s">
        <v>486</v>
      </c>
      <c r="B96" s="647">
        <f>B88-B93</f>
        <v>416805.68</v>
      </c>
      <c r="C96" s="647">
        <f>C88-C93</f>
        <v>0</v>
      </c>
      <c r="D96" s="647">
        <f>D88-D93</f>
        <v>0</v>
      </c>
      <c r="E96" s="647">
        <f>E88-E93</f>
        <v>416805.68</v>
      </c>
    </row>
    <row r="101" spans="1:9" ht="48" customHeight="1" x14ac:dyDescent="0.25">
      <c r="A101" s="1116" t="s">
        <v>699</v>
      </c>
      <c r="B101" s="1116"/>
      <c r="C101" s="1116"/>
      <c r="D101" s="1116"/>
    </row>
    <row r="102" spans="1:9" ht="13.5" thickBot="1" x14ac:dyDescent="0.25">
      <c r="A102" s="1249"/>
      <c r="B102" s="1250"/>
      <c r="C102" s="1250"/>
    </row>
    <row r="103" spans="1:9" x14ac:dyDescent="0.2">
      <c r="A103" s="38" t="s">
        <v>40</v>
      </c>
      <c r="B103" s="39" t="s">
        <v>485</v>
      </c>
      <c r="C103" s="39" t="s">
        <v>486</v>
      </c>
      <c r="D103" s="40" t="s">
        <v>373</v>
      </c>
    </row>
    <row r="104" spans="1:9" x14ac:dyDescent="0.2">
      <c r="A104" s="41" t="s">
        <v>627</v>
      </c>
      <c r="B104" s="42">
        <v>0</v>
      </c>
      <c r="C104" s="42">
        <v>0</v>
      </c>
      <c r="D104" s="43"/>
    </row>
    <row r="105" spans="1:9" x14ac:dyDescent="0.2">
      <c r="A105" s="44" t="s">
        <v>274</v>
      </c>
      <c r="B105" s="45"/>
      <c r="C105" s="45"/>
      <c r="D105" s="46"/>
    </row>
    <row r="106" spans="1:9" ht="13.5" thickBot="1" x14ac:dyDescent="0.25">
      <c r="A106" s="47" t="s">
        <v>165</v>
      </c>
      <c r="B106" s="48">
        <v>0</v>
      </c>
      <c r="C106" s="49">
        <v>0</v>
      </c>
      <c r="D106" s="50"/>
    </row>
    <row r="109" spans="1:9" ht="15" x14ac:dyDescent="0.25">
      <c r="A109" s="1116" t="s">
        <v>698</v>
      </c>
      <c r="B109" s="1279"/>
      <c r="C109" s="1279"/>
      <c r="D109" s="1291"/>
      <c r="E109" s="1291"/>
      <c r="F109" s="1291"/>
      <c r="G109" s="1291"/>
    </row>
    <row r="110" spans="1:9" ht="13.5" thickBot="1" x14ac:dyDescent="0.25">
      <c r="A110" s="1249"/>
      <c r="B110" s="1250"/>
      <c r="C110" s="1250"/>
    </row>
    <row r="111" spans="1:9" ht="13.5" customHeight="1" x14ac:dyDescent="0.2">
      <c r="A111" s="1303"/>
      <c r="B111" s="1294" t="s">
        <v>628</v>
      </c>
      <c r="C111" s="1295"/>
      <c r="D111" s="1295"/>
      <c r="E111" s="1295"/>
      <c r="F111" s="1296"/>
      <c r="G111" s="1294" t="s">
        <v>629</v>
      </c>
      <c r="H111" s="1295"/>
      <c r="I111" s="1296"/>
    </row>
    <row r="112" spans="1:9" ht="38.25" x14ac:dyDescent="0.2">
      <c r="A112" s="1304"/>
      <c r="B112" s="51" t="s">
        <v>339</v>
      </c>
      <c r="C112" s="52" t="s">
        <v>682</v>
      </c>
      <c r="D112" s="52" t="s">
        <v>434</v>
      </c>
      <c r="E112" s="52" t="s">
        <v>246</v>
      </c>
      <c r="F112" s="53" t="s">
        <v>731</v>
      </c>
      <c r="G112" s="54" t="s">
        <v>104</v>
      </c>
      <c r="H112" s="55" t="s">
        <v>721</v>
      </c>
      <c r="I112" s="56" t="s">
        <v>63</v>
      </c>
    </row>
    <row r="113" spans="1:9" x14ac:dyDescent="0.2">
      <c r="A113" s="57" t="s">
        <v>485</v>
      </c>
      <c r="B113" s="831">
        <v>0</v>
      </c>
      <c r="C113" s="832">
        <v>0</v>
      </c>
      <c r="D113" s="832">
        <v>0</v>
      </c>
      <c r="E113" s="901">
        <v>14989622.109999999</v>
      </c>
      <c r="F113" s="902">
        <v>0</v>
      </c>
      <c r="G113" s="903">
        <v>55841426.5</v>
      </c>
      <c r="H113" s="832">
        <v>0</v>
      </c>
      <c r="I113" s="833">
        <v>0</v>
      </c>
    </row>
    <row r="114" spans="1:9" ht="38.25" x14ac:dyDescent="0.2">
      <c r="A114" s="658" t="s">
        <v>735</v>
      </c>
      <c r="B114" s="58">
        <v>0</v>
      </c>
      <c r="C114" s="59">
        <v>0</v>
      </c>
      <c r="D114" s="59">
        <v>0</v>
      </c>
      <c r="E114" s="837">
        <v>1269239.3899999999</v>
      </c>
      <c r="F114" s="838">
        <v>0</v>
      </c>
      <c r="G114" s="839">
        <v>3183779.04</v>
      </c>
      <c r="H114" s="59">
        <v>0</v>
      </c>
      <c r="I114" s="60">
        <v>0</v>
      </c>
    </row>
    <row r="115" spans="1:9" ht="39" thickBot="1" x14ac:dyDescent="0.25">
      <c r="A115" s="659" t="s">
        <v>736</v>
      </c>
      <c r="B115" s="834">
        <v>0</v>
      </c>
      <c r="C115" s="835">
        <v>0</v>
      </c>
      <c r="D115" s="835">
        <v>0</v>
      </c>
      <c r="E115" s="840">
        <v>0</v>
      </c>
      <c r="F115" s="841">
        <v>0</v>
      </c>
      <c r="G115" s="842">
        <v>13022026.810000001</v>
      </c>
      <c r="H115" s="835">
        <v>0</v>
      </c>
      <c r="I115" s="836">
        <v>0</v>
      </c>
    </row>
    <row r="116" spans="1:9" ht="13.5" thickBot="1" x14ac:dyDescent="0.25">
      <c r="A116" s="61" t="s">
        <v>486</v>
      </c>
      <c r="B116" s="62">
        <f t="shared" ref="B116:I116" si="8">B113+B114-B115</f>
        <v>0</v>
      </c>
      <c r="C116" s="63">
        <f t="shared" si="8"/>
        <v>0</v>
      </c>
      <c r="D116" s="63">
        <f t="shared" si="8"/>
        <v>0</v>
      </c>
      <c r="E116" s="64">
        <f t="shared" si="8"/>
        <v>16258861.5</v>
      </c>
      <c r="F116" s="65">
        <f t="shared" si="8"/>
        <v>0</v>
      </c>
      <c r="G116" s="66">
        <f t="shared" si="8"/>
        <v>46003178.729999997</v>
      </c>
      <c r="H116" s="64">
        <f t="shared" si="8"/>
        <v>0</v>
      </c>
      <c r="I116" s="65">
        <f t="shared" si="8"/>
        <v>0</v>
      </c>
    </row>
    <row r="119" spans="1:9" ht="15" x14ac:dyDescent="0.25">
      <c r="A119" s="1116" t="s">
        <v>697</v>
      </c>
      <c r="B119" s="1279"/>
      <c r="C119" s="1279"/>
    </row>
    <row r="120" spans="1:9" ht="13.5" thickBot="1" x14ac:dyDescent="0.25">
      <c r="A120" s="1249"/>
      <c r="B120" s="1250"/>
      <c r="C120" s="1250"/>
    </row>
    <row r="121" spans="1:9" x14ac:dyDescent="0.2">
      <c r="A121" s="67" t="s">
        <v>40</v>
      </c>
      <c r="B121" s="39" t="s">
        <v>485</v>
      </c>
      <c r="C121" s="40" t="s">
        <v>486</v>
      </c>
    </row>
    <row r="122" spans="1:9" ht="26.25" thickBot="1" x14ac:dyDescent="0.25">
      <c r="A122" s="68" t="s">
        <v>630</v>
      </c>
      <c r="B122" s="69">
        <v>1974823.86</v>
      </c>
      <c r="C122" s="70">
        <v>1911119.86</v>
      </c>
    </row>
    <row r="126" spans="1:9" ht="50.25" customHeight="1" x14ac:dyDescent="0.25">
      <c r="A126" s="1116" t="s">
        <v>711</v>
      </c>
      <c r="B126" s="1279"/>
      <c r="C126" s="1279"/>
      <c r="D126" s="1291"/>
    </row>
    <row r="127" spans="1:9" ht="13.5" thickBot="1" x14ac:dyDescent="0.25">
      <c r="A127" s="1249"/>
      <c r="B127" s="1250"/>
      <c r="C127" s="1250"/>
    </row>
    <row r="128" spans="1:9" ht="25.5" x14ac:dyDescent="0.2">
      <c r="A128" s="1292" t="s">
        <v>190</v>
      </c>
      <c r="B128" s="1293"/>
      <c r="C128" s="39" t="s">
        <v>485</v>
      </c>
      <c r="D128" s="40" t="s">
        <v>486</v>
      </c>
    </row>
    <row r="129" spans="1:8" ht="66" customHeight="1" x14ac:dyDescent="0.2">
      <c r="A129" s="1299" t="s">
        <v>631</v>
      </c>
      <c r="B129" s="1300"/>
      <c r="C129" s="71">
        <f>SUM(C131:C135)</f>
        <v>1300</v>
      </c>
      <c r="D129" s="72">
        <f>SUM(D131:D135)</f>
        <v>1648749900</v>
      </c>
    </row>
    <row r="130" spans="1:8" x14ac:dyDescent="0.2">
      <c r="A130" s="1427" t="s">
        <v>274</v>
      </c>
      <c r="B130" s="1427"/>
      <c r="C130" s="1324"/>
      <c r="D130" s="1324"/>
    </row>
    <row r="131" spans="1:8" x14ac:dyDescent="0.2">
      <c r="A131" s="1297" t="s">
        <v>30</v>
      </c>
      <c r="B131" s="1298"/>
      <c r="C131" s="843">
        <f>SUM(C133:C138)</f>
        <v>500</v>
      </c>
      <c r="D131" s="843">
        <f>SUM(D133:D138)</f>
        <v>659395900</v>
      </c>
    </row>
    <row r="132" spans="1:8" x14ac:dyDescent="0.2">
      <c r="A132" s="1301" t="s">
        <v>600</v>
      </c>
      <c r="B132" s="1302"/>
      <c r="C132" s="42">
        <f>SUM(C134:C139)</f>
        <v>300</v>
      </c>
      <c r="D132" s="42">
        <f>SUM(D134:D139)</f>
        <v>329958100</v>
      </c>
    </row>
    <row r="133" spans="1:8" x14ac:dyDescent="0.2">
      <c r="A133" s="1301" t="s">
        <v>345</v>
      </c>
      <c r="B133" s="1302"/>
      <c r="C133" s="42">
        <f>SUM(C135:C140)</f>
        <v>200</v>
      </c>
      <c r="D133" s="42">
        <f>SUM(D135:D140)</f>
        <v>329437800</v>
      </c>
    </row>
    <row r="134" spans="1:8" x14ac:dyDescent="0.2">
      <c r="A134" s="1301" t="s">
        <v>348</v>
      </c>
      <c r="B134" s="1302"/>
      <c r="C134" s="42">
        <f>SUM(C138:C141)</f>
        <v>100</v>
      </c>
      <c r="D134" s="42">
        <f>SUM(D138:D141)</f>
        <v>520300</v>
      </c>
    </row>
    <row r="135" spans="1:8" ht="13.5" thickBot="1" x14ac:dyDescent="0.25">
      <c r="A135" s="1420" t="s">
        <v>349</v>
      </c>
      <c r="B135" s="1421"/>
      <c r="C135" s="42">
        <f>SUM(C138:C142)</f>
        <v>200</v>
      </c>
      <c r="D135" s="42">
        <f>SUM(D138:D142)</f>
        <v>329437800</v>
      </c>
    </row>
    <row r="136" spans="1:8" s="933" customFormat="1" x14ac:dyDescent="0.2">
      <c r="A136" s="946"/>
      <c r="B136" s="946"/>
      <c r="C136" s="947"/>
      <c r="D136" s="947"/>
    </row>
    <row r="137" spans="1:8" s="933" customFormat="1" x14ac:dyDescent="0.2">
      <c r="A137" s="946"/>
      <c r="B137" s="946"/>
      <c r="C137" s="947"/>
      <c r="D137" s="947"/>
    </row>
    <row r="138" spans="1:8" x14ac:dyDescent="0.2">
      <c r="A138" s="1047" t="s">
        <v>683</v>
      </c>
      <c r="B138" s="1047"/>
      <c r="C138" s="1047"/>
      <c r="D138" s="1047"/>
      <c r="E138" s="1047"/>
      <c r="F138" s="1047"/>
      <c r="G138" s="1047"/>
      <c r="H138" s="914"/>
    </row>
    <row r="139" spans="1:8" x14ac:dyDescent="0.2">
      <c r="A139" s="1048" t="s">
        <v>486</v>
      </c>
      <c r="B139" s="1048"/>
      <c r="C139" s="1048"/>
      <c r="D139" s="1048"/>
      <c r="E139" s="1048"/>
      <c r="F139" s="1048"/>
      <c r="G139" s="1048"/>
      <c r="H139" s="1048"/>
    </row>
    <row r="140" spans="1:8" ht="76.5" x14ac:dyDescent="0.2">
      <c r="A140" s="915" t="s">
        <v>102</v>
      </c>
      <c r="B140" s="916" t="s">
        <v>899</v>
      </c>
      <c r="C140" s="916" t="s">
        <v>101</v>
      </c>
      <c r="D140" s="916" t="s">
        <v>900</v>
      </c>
      <c r="E140" s="916" t="s">
        <v>696</v>
      </c>
      <c r="F140" s="916" t="s">
        <v>722</v>
      </c>
      <c r="G140" s="916" t="s">
        <v>901</v>
      </c>
      <c r="H140" s="916" t="s">
        <v>902</v>
      </c>
    </row>
    <row r="141" spans="1:8" ht="25.5" x14ac:dyDescent="0.2">
      <c r="A141" s="917" t="s">
        <v>934</v>
      </c>
      <c r="B141" s="918">
        <v>10406</v>
      </c>
      <c r="C141" s="918">
        <v>100</v>
      </c>
      <c r="D141" s="918">
        <v>520300</v>
      </c>
      <c r="E141" s="918">
        <v>0</v>
      </c>
      <c r="F141" s="918">
        <v>520300</v>
      </c>
      <c r="G141" s="918">
        <v>-185696.53</v>
      </c>
      <c r="H141" s="820">
        <v>1768619.44</v>
      </c>
    </row>
    <row r="142" spans="1:8" ht="25.5" x14ac:dyDescent="0.2">
      <c r="A142" s="919" t="s">
        <v>903</v>
      </c>
      <c r="B142" s="820">
        <v>657835</v>
      </c>
      <c r="C142" s="820">
        <v>100</v>
      </c>
      <c r="D142" s="820">
        <v>328917500</v>
      </c>
      <c r="E142" s="820">
        <v>0</v>
      </c>
      <c r="F142" s="820">
        <v>328917500</v>
      </c>
      <c r="G142" s="820">
        <v>4521856.08</v>
      </c>
      <c r="H142" s="820">
        <v>660288957.07000005</v>
      </c>
    </row>
    <row r="143" spans="1:8" ht="38.25" x14ac:dyDescent="0.2">
      <c r="A143" s="919" t="s">
        <v>904</v>
      </c>
      <c r="B143" s="820">
        <v>585616</v>
      </c>
      <c r="C143" s="820">
        <v>100</v>
      </c>
      <c r="D143" s="820">
        <v>292808000</v>
      </c>
      <c r="E143" s="820">
        <v>0</v>
      </c>
      <c r="F143" s="820">
        <v>292808000</v>
      </c>
      <c r="G143" s="820">
        <v>5423723.7000000002</v>
      </c>
      <c r="H143" s="820">
        <v>660192978.23000002</v>
      </c>
    </row>
    <row r="144" spans="1:8" s="931" customFormat="1" ht="29.25" customHeight="1" x14ac:dyDescent="0.2">
      <c r="A144" s="919" t="s">
        <v>905</v>
      </c>
      <c r="B144" s="820">
        <v>461782</v>
      </c>
      <c r="C144" s="820">
        <v>100</v>
      </c>
      <c r="D144" s="820">
        <v>230891000</v>
      </c>
      <c r="E144" s="820">
        <v>0</v>
      </c>
      <c r="F144" s="820">
        <v>230891000</v>
      </c>
      <c r="G144" s="820">
        <v>19294342.690000001</v>
      </c>
      <c r="H144" s="820">
        <v>331781440.91000003</v>
      </c>
    </row>
    <row r="145" spans="1:8" s="931" customFormat="1" ht="37.5" customHeight="1" x14ac:dyDescent="0.2">
      <c r="A145" s="919" t="s">
        <v>906</v>
      </c>
      <c r="B145" s="820">
        <v>4600</v>
      </c>
      <c r="C145" s="820">
        <v>100</v>
      </c>
      <c r="D145" s="820">
        <v>2300000</v>
      </c>
      <c r="E145" s="820">
        <v>0</v>
      </c>
      <c r="F145" s="820">
        <v>2300000</v>
      </c>
      <c r="G145" s="820">
        <v>-410481.88</v>
      </c>
      <c r="H145" s="820">
        <v>5191319.75</v>
      </c>
    </row>
    <row r="146" spans="1:8" s="931" customFormat="1" ht="37.5" customHeight="1" x14ac:dyDescent="0.2">
      <c r="A146" s="919" t="s">
        <v>907</v>
      </c>
      <c r="B146" s="820">
        <v>27345751</v>
      </c>
      <c r="C146" s="820">
        <v>100</v>
      </c>
      <c r="D146" s="820">
        <v>2734575100</v>
      </c>
      <c r="E146" s="820">
        <v>0</v>
      </c>
      <c r="F146" s="820">
        <v>2734575100</v>
      </c>
      <c r="G146" s="820">
        <v>-39253709.280000001</v>
      </c>
      <c r="H146" s="820">
        <v>4621148660.8500004</v>
      </c>
    </row>
    <row r="147" spans="1:8" s="931" customFormat="1" ht="25.5" x14ac:dyDescent="0.2">
      <c r="A147" s="919" t="s">
        <v>908</v>
      </c>
      <c r="B147" s="820">
        <v>1133516</v>
      </c>
      <c r="C147" s="820">
        <v>100</v>
      </c>
      <c r="D147" s="820">
        <v>566758000</v>
      </c>
      <c r="E147" s="820">
        <v>0</v>
      </c>
      <c r="F147" s="820">
        <v>566758000</v>
      </c>
      <c r="G147" s="820">
        <v>472518.45</v>
      </c>
      <c r="H147" s="820">
        <v>759969643.76999998</v>
      </c>
    </row>
    <row r="148" spans="1:8" s="931" customFormat="1" ht="38.25" x14ac:dyDescent="0.2">
      <c r="A148" s="919" t="s">
        <v>909</v>
      </c>
      <c r="B148" s="820">
        <v>10000</v>
      </c>
      <c r="C148" s="820">
        <v>100</v>
      </c>
      <c r="D148" s="820">
        <v>5000000</v>
      </c>
      <c r="E148" s="820">
        <v>0</v>
      </c>
      <c r="F148" s="820">
        <v>5000000</v>
      </c>
      <c r="G148" s="820">
        <v>2586884.37</v>
      </c>
      <c r="H148" s="820">
        <v>23174200.32</v>
      </c>
    </row>
    <row r="149" spans="1:8" s="931" customFormat="1" x14ac:dyDescent="0.2">
      <c r="A149" s="919" t="s">
        <v>910</v>
      </c>
      <c r="B149" s="820">
        <v>24601</v>
      </c>
      <c r="C149" s="820">
        <v>100</v>
      </c>
      <c r="D149" s="820">
        <v>1230050</v>
      </c>
      <c r="E149" s="820">
        <v>0</v>
      </c>
      <c r="F149" s="820">
        <v>1230050</v>
      </c>
      <c r="G149" s="820">
        <v>208962.78</v>
      </c>
      <c r="H149" s="820">
        <v>7203224.75</v>
      </c>
    </row>
    <row r="150" spans="1:8" s="931" customFormat="1" ht="25.5" x14ac:dyDescent="0.2">
      <c r="A150" s="919" t="s">
        <v>911</v>
      </c>
      <c r="B150" s="820">
        <v>80500</v>
      </c>
      <c r="C150" s="820">
        <v>100</v>
      </c>
      <c r="D150" s="820">
        <v>80500000</v>
      </c>
      <c r="E150" s="820">
        <v>0</v>
      </c>
      <c r="F150" s="820">
        <v>80500000</v>
      </c>
      <c r="G150" s="820">
        <v>1966.05</v>
      </c>
      <c r="H150" s="820">
        <v>116259848.94</v>
      </c>
    </row>
    <row r="151" spans="1:8" s="931" customFormat="1" ht="38.25" x14ac:dyDescent="0.2">
      <c r="A151" s="919" t="s">
        <v>912</v>
      </c>
      <c r="B151" s="820">
        <v>168433</v>
      </c>
      <c r="C151" s="820">
        <v>100</v>
      </c>
      <c r="D151" s="820">
        <v>168433000</v>
      </c>
      <c r="E151" s="820">
        <v>0</v>
      </c>
      <c r="F151" s="820">
        <v>168433000</v>
      </c>
      <c r="G151" s="820">
        <v>5163480.1399999997</v>
      </c>
      <c r="H151" s="820">
        <v>235845004.62</v>
      </c>
    </row>
    <row r="152" spans="1:8" s="931" customFormat="1" ht="25.5" x14ac:dyDescent="0.2">
      <c r="A152" s="919" t="s">
        <v>913</v>
      </c>
      <c r="B152" s="820">
        <v>177563</v>
      </c>
      <c r="C152" s="820">
        <v>100</v>
      </c>
      <c r="D152" s="820">
        <v>177563000</v>
      </c>
      <c r="E152" s="820">
        <v>0</v>
      </c>
      <c r="F152" s="820">
        <v>177563000</v>
      </c>
      <c r="G152" s="820">
        <v>3391426.87</v>
      </c>
      <c r="H152" s="820">
        <v>195220041.09</v>
      </c>
    </row>
    <row r="153" spans="1:8" s="931" customFormat="1" ht="27" customHeight="1" x14ac:dyDescent="0.2">
      <c r="A153" s="919" t="s">
        <v>914</v>
      </c>
      <c r="B153" s="820">
        <v>1626550</v>
      </c>
      <c r="C153" s="820">
        <v>100</v>
      </c>
      <c r="D153" s="820">
        <v>813275000</v>
      </c>
      <c r="E153" s="820">
        <v>0</v>
      </c>
      <c r="F153" s="820">
        <v>813275000</v>
      </c>
      <c r="G153" s="820">
        <v>-6465494.1100000003</v>
      </c>
      <c r="H153" s="820">
        <v>1146706668</v>
      </c>
    </row>
    <row r="154" spans="1:8" s="931" customFormat="1" ht="28.5" customHeight="1" x14ac:dyDescent="0.2">
      <c r="A154" s="919" t="s">
        <v>915</v>
      </c>
      <c r="B154" s="820">
        <v>6600</v>
      </c>
      <c r="C154" s="820">
        <v>100</v>
      </c>
      <c r="D154" s="820">
        <v>3300000</v>
      </c>
      <c r="E154" s="820">
        <v>0</v>
      </c>
      <c r="F154" s="820">
        <v>3300000</v>
      </c>
      <c r="G154" s="820">
        <v>137826.84</v>
      </c>
      <c r="H154" s="820">
        <v>5001649.95</v>
      </c>
    </row>
    <row r="155" spans="1:8" s="931" customFormat="1" ht="24.75" customHeight="1" x14ac:dyDescent="0.2">
      <c r="A155" s="919" t="s">
        <v>916</v>
      </c>
      <c r="B155" s="820">
        <v>1000</v>
      </c>
      <c r="C155" s="820">
        <v>100</v>
      </c>
      <c r="D155" s="820">
        <v>1000000</v>
      </c>
      <c r="E155" s="820">
        <v>0</v>
      </c>
      <c r="F155" s="820">
        <v>1000000</v>
      </c>
      <c r="G155" s="820">
        <v>229274.57</v>
      </c>
      <c r="H155" s="820">
        <v>18800806.379999999</v>
      </c>
    </row>
    <row r="156" spans="1:8" s="931" customFormat="1" ht="20.25" customHeight="1" x14ac:dyDescent="0.2">
      <c r="A156" s="919" t="s">
        <v>917</v>
      </c>
      <c r="B156" s="820">
        <v>23964</v>
      </c>
      <c r="C156" s="820">
        <v>100</v>
      </c>
      <c r="D156" s="820">
        <v>23964000</v>
      </c>
      <c r="E156" s="820">
        <v>0</v>
      </c>
      <c r="F156" s="820">
        <v>23964000</v>
      </c>
      <c r="G156" s="820">
        <v>1548507.11</v>
      </c>
      <c r="H156" s="820">
        <v>31548525.899999999</v>
      </c>
    </row>
    <row r="157" spans="1:8" s="931" customFormat="1" ht="15" customHeight="1" x14ac:dyDescent="0.2">
      <c r="A157" s="919" t="s">
        <v>918</v>
      </c>
      <c r="B157" s="820">
        <v>63465</v>
      </c>
      <c r="C157" s="820">
        <v>100</v>
      </c>
      <c r="D157" s="820">
        <v>63465000</v>
      </c>
      <c r="E157" s="820">
        <v>0</v>
      </c>
      <c r="F157" s="820">
        <v>63465000</v>
      </c>
      <c r="G157" s="820">
        <v>520902.96</v>
      </c>
      <c r="H157" s="820">
        <v>64338329.659999996</v>
      </c>
    </row>
    <row r="158" spans="1:8" s="931" customFormat="1" ht="15" customHeight="1" x14ac:dyDescent="0.2">
      <c r="A158" s="919" t="s">
        <v>919</v>
      </c>
      <c r="B158" s="820">
        <v>19365</v>
      </c>
      <c r="C158" s="820">
        <v>100</v>
      </c>
      <c r="D158" s="820">
        <v>19365000</v>
      </c>
      <c r="E158" s="820">
        <v>6612029.1100000003</v>
      </c>
      <c r="F158" s="820">
        <v>12752970.890000001</v>
      </c>
      <c r="G158" s="820">
        <v>-15969826.16</v>
      </c>
      <c r="H158" s="820">
        <v>12752970.890000001</v>
      </c>
    </row>
    <row r="159" spans="1:8" s="931" customFormat="1" ht="15" customHeight="1" x14ac:dyDescent="0.2">
      <c r="A159" s="919" t="s">
        <v>935</v>
      </c>
      <c r="B159" s="820">
        <v>19400</v>
      </c>
      <c r="C159" s="820">
        <v>100</v>
      </c>
      <c r="D159" s="820">
        <v>19400000</v>
      </c>
      <c r="E159" s="820">
        <v>0</v>
      </c>
      <c r="F159" s="820">
        <v>19400000</v>
      </c>
      <c r="G159" s="820">
        <v>-5192081.05</v>
      </c>
      <c r="H159" s="820">
        <v>23037599.57</v>
      </c>
    </row>
    <row r="160" spans="1:8" s="931" customFormat="1" ht="15" customHeight="1" x14ac:dyDescent="0.2">
      <c r="A160" s="919" t="s">
        <v>921</v>
      </c>
      <c r="B160" s="820">
        <v>33402</v>
      </c>
      <c r="C160" s="820">
        <v>100</v>
      </c>
      <c r="D160" s="820">
        <v>33402000</v>
      </c>
      <c r="E160" s="820">
        <v>30628557.73</v>
      </c>
      <c r="F160" s="820">
        <v>2773442.27</v>
      </c>
      <c r="G160" s="820">
        <v>-41002343.259999998</v>
      </c>
      <c r="H160" s="820">
        <v>2773442.27</v>
      </c>
    </row>
    <row r="161" spans="1:8" s="931" customFormat="1" ht="15" customHeight="1" x14ac:dyDescent="0.2">
      <c r="A161" s="919" t="s">
        <v>922</v>
      </c>
      <c r="B161" s="820">
        <v>20111</v>
      </c>
      <c r="C161" s="820">
        <v>100</v>
      </c>
      <c r="D161" s="820">
        <v>20111000</v>
      </c>
      <c r="E161" s="820">
        <v>1005538.08</v>
      </c>
      <c r="F161" s="820">
        <v>19105461.920000002</v>
      </c>
      <c r="G161" s="820">
        <v>-7010.45</v>
      </c>
      <c r="H161" s="820">
        <v>19105461.920000002</v>
      </c>
    </row>
    <row r="162" spans="1:8" s="931" customFormat="1" ht="24" customHeight="1" x14ac:dyDescent="0.2">
      <c r="A162" s="919" t="s">
        <v>923</v>
      </c>
      <c r="B162" s="820">
        <v>100</v>
      </c>
      <c r="C162" s="820">
        <v>100</v>
      </c>
      <c r="D162" s="820">
        <v>50000</v>
      </c>
      <c r="E162" s="820">
        <v>50000</v>
      </c>
      <c r="F162" s="820">
        <v>0</v>
      </c>
      <c r="G162" s="820">
        <v>0</v>
      </c>
      <c r="H162" s="853">
        <v>0</v>
      </c>
    </row>
    <row r="163" spans="1:8" s="931" customFormat="1" ht="25.5" customHeight="1" x14ac:dyDescent="0.2">
      <c r="A163" s="919" t="s">
        <v>924</v>
      </c>
      <c r="B163" s="820">
        <v>16000</v>
      </c>
      <c r="C163" s="820">
        <v>40.22</v>
      </c>
      <c r="D163" s="820">
        <v>16000000</v>
      </c>
      <c r="E163" s="820">
        <v>7786850.9199999999</v>
      </c>
      <c r="F163" s="820">
        <v>8213149.0800000001</v>
      </c>
      <c r="G163" s="820">
        <v>-1748026.29</v>
      </c>
      <c r="H163" s="820">
        <v>20421481.870000001</v>
      </c>
    </row>
    <row r="164" spans="1:8" s="931" customFormat="1" ht="15" customHeight="1" x14ac:dyDescent="0.2">
      <c r="A164" s="919" t="s">
        <v>925</v>
      </c>
      <c r="B164" s="820">
        <v>2795</v>
      </c>
      <c r="C164" s="820">
        <v>0</v>
      </c>
      <c r="D164" s="820">
        <v>120241.86</v>
      </c>
      <c r="E164" s="820">
        <v>-79797.11</v>
      </c>
      <c r="F164" s="820">
        <v>200038.97</v>
      </c>
      <c r="G164" s="820">
        <v>0</v>
      </c>
      <c r="H164" s="853">
        <v>0</v>
      </c>
    </row>
    <row r="165" spans="1:8" s="931" customFormat="1" ht="39" customHeight="1" x14ac:dyDescent="0.2">
      <c r="A165" s="919" t="s">
        <v>942</v>
      </c>
      <c r="B165" s="820">
        <v>100</v>
      </c>
      <c r="C165" s="820">
        <v>100</v>
      </c>
      <c r="D165" s="820">
        <v>100000</v>
      </c>
      <c r="E165" s="820">
        <v>0</v>
      </c>
      <c r="F165" s="820">
        <v>100000</v>
      </c>
      <c r="G165" s="820">
        <v>3565475.97</v>
      </c>
      <c r="H165" s="820">
        <v>11481541.289999999</v>
      </c>
    </row>
    <row r="166" spans="1:8" s="931" customFormat="1" ht="28.5" customHeight="1" x14ac:dyDescent="0.2">
      <c r="A166" s="919" t="s">
        <v>926</v>
      </c>
      <c r="B166" s="820">
        <v>100</v>
      </c>
      <c r="C166" s="820">
        <v>100</v>
      </c>
      <c r="D166" s="820">
        <v>100000</v>
      </c>
      <c r="E166" s="820">
        <v>0</v>
      </c>
      <c r="F166" s="820">
        <v>100000</v>
      </c>
      <c r="G166" s="820">
        <v>-13196483.33</v>
      </c>
      <c r="H166" s="820">
        <v>-8091580.2599999998</v>
      </c>
    </row>
    <row r="167" spans="1:8" s="931" customFormat="1" x14ac:dyDescent="0.2">
      <c r="A167" s="920" t="s">
        <v>288</v>
      </c>
      <c r="B167" s="921">
        <v>32493555</v>
      </c>
      <c r="C167" s="922"/>
      <c r="D167" s="921">
        <f>SUM(D141:D166)</f>
        <v>5603148191.8599997</v>
      </c>
      <c r="E167" s="921">
        <f>SUM(E141:E166)</f>
        <v>46003178.730000004</v>
      </c>
      <c r="F167" s="921">
        <f>SUM(F141:F166)</f>
        <v>5557145013.1300011</v>
      </c>
      <c r="G167" s="921">
        <f>SUM(G141:G166)</f>
        <v>-76364003.760000005</v>
      </c>
      <c r="H167" s="921">
        <f>SUM(H141:H166)</f>
        <v>8965920837.1800003</v>
      </c>
    </row>
    <row r="168" spans="1:8" s="931" customFormat="1" x14ac:dyDescent="0.2">
      <c r="A168" s="1049" t="s">
        <v>485</v>
      </c>
      <c r="B168" s="1049"/>
      <c r="C168" s="1049"/>
      <c r="D168" s="1049"/>
      <c r="E168" s="1049"/>
      <c r="F168" s="1049"/>
      <c r="G168" s="1049"/>
      <c r="H168" s="1049"/>
    </row>
    <row r="169" spans="1:8" s="931" customFormat="1" ht="89.25" x14ac:dyDescent="0.2">
      <c r="A169" s="915" t="s">
        <v>102</v>
      </c>
      <c r="B169" s="916" t="s">
        <v>899</v>
      </c>
      <c r="C169" s="916" t="s">
        <v>101</v>
      </c>
      <c r="D169" s="916" t="s">
        <v>900</v>
      </c>
      <c r="E169" s="916" t="s">
        <v>696</v>
      </c>
      <c r="F169" s="916" t="s">
        <v>722</v>
      </c>
      <c r="G169" s="916" t="s">
        <v>927</v>
      </c>
      <c r="H169" s="923" t="s">
        <v>723</v>
      </c>
    </row>
    <row r="170" spans="1:8" s="931" customFormat="1" ht="25.5" x14ac:dyDescent="0.2">
      <c r="A170" s="917" t="s">
        <v>934</v>
      </c>
      <c r="B170" s="820">
        <v>10406</v>
      </c>
      <c r="C170" s="918">
        <v>100</v>
      </c>
      <c r="D170" s="820">
        <v>520300</v>
      </c>
      <c r="E170" s="918">
        <v>0</v>
      </c>
      <c r="F170" s="820">
        <v>520300</v>
      </c>
      <c r="G170" s="918">
        <v>1771.38</v>
      </c>
      <c r="H170" s="820">
        <v>1954315.97</v>
      </c>
    </row>
    <row r="171" spans="1:8" s="931" customFormat="1" ht="25.5" x14ac:dyDescent="0.2">
      <c r="A171" s="919" t="s">
        <v>903</v>
      </c>
      <c r="B171" s="820">
        <v>657835</v>
      </c>
      <c r="C171" s="820">
        <v>100</v>
      </c>
      <c r="D171" s="820">
        <v>328917500</v>
      </c>
      <c r="E171" s="820">
        <v>0</v>
      </c>
      <c r="F171" s="820">
        <v>328917500</v>
      </c>
      <c r="G171" s="820">
        <v>2948882.87</v>
      </c>
      <c r="H171" s="820">
        <v>656215983.86000001</v>
      </c>
    </row>
    <row r="172" spans="1:8" s="931" customFormat="1" ht="38.25" x14ac:dyDescent="0.2">
      <c r="A172" s="919" t="s">
        <v>904</v>
      </c>
      <c r="B172" s="820">
        <v>585616</v>
      </c>
      <c r="C172" s="820">
        <v>100</v>
      </c>
      <c r="D172" s="820">
        <v>292808000</v>
      </c>
      <c r="E172" s="820">
        <v>0</v>
      </c>
      <c r="F172" s="820">
        <v>292808000</v>
      </c>
      <c r="G172" s="820">
        <v>-5727414.1299999999</v>
      </c>
      <c r="H172" s="820">
        <v>769639444.84000003</v>
      </c>
    </row>
    <row r="173" spans="1:8" s="931" customFormat="1" ht="25.5" x14ac:dyDescent="0.2">
      <c r="A173" s="919" t="s">
        <v>905</v>
      </c>
      <c r="B173" s="820">
        <v>210982</v>
      </c>
      <c r="C173" s="820">
        <v>100</v>
      </c>
      <c r="D173" s="820">
        <v>105491000</v>
      </c>
      <c r="E173" s="820">
        <v>0</v>
      </c>
      <c r="F173" s="820">
        <v>105491000</v>
      </c>
      <c r="G173" s="820">
        <v>14216621.060000001</v>
      </c>
      <c r="H173" s="820">
        <v>187137098.22</v>
      </c>
    </row>
    <row r="174" spans="1:8" s="931" customFormat="1" ht="38.25" x14ac:dyDescent="0.2">
      <c r="A174" s="919" t="s">
        <v>906</v>
      </c>
      <c r="B174" s="820">
        <v>4600</v>
      </c>
      <c r="C174" s="820">
        <v>100</v>
      </c>
      <c r="D174" s="820">
        <v>2300000</v>
      </c>
      <c r="E174" s="820">
        <v>0</v>
      </c>
      <c r="F174" s="820">
        <v>2300000</v>
      </c>
      <c r="G174" s="820">
        <v>763015.44</v>
      </c>
      <c r="H174" s="820">
        <v>5811801.6299999999</v>
      </c>
    </row>
    <row r="175" spans="1:8" s="931" customFormat="1" ht="38.25" x14ac:dyDescent="0.2">
      <c r="A175" s="919" t="s">
        <v>907</v>
      </c>
      <c r="B175" s="820">
        <v>27345751</v>
      </c>
      <c r="C175" s="820">
        <v>100</v>
      </c>
      <c r="D175" s="820">
        <v>2734575100</v>
      </c>
      <c r="E175" s="820">
        <v>0</v>
      </c>
      <c r="F175" s="820">
        <v>2734575100</v>
      </c>
      <c r="G175" s="820">
        <v>34375256.380000003</v>
      </c>
      <c r="H175" s="820">
        <v>4660402370.1300001</v>
      </c>
    </row>
    <row r="176" spans="1:8" s="931" customFormat="1" ht="25.5" x14ac:dyDescent="0.2">
      <c r="A176" s="919" t="s">
        <v>908</v>
      </c>
      <c r="B176" s="820">
        <v>933516</v>
      </c>
      <c r="C176" s="820">
        <v>100</v>
      </c>
      <c r="D176" s="820">
        <v>466758000</v>
      </c>
      <c r="E176" s="820">
        <v>0</v>
      </c>
      <c r="F176" s="820">
        <v>466758000</v>
      </c>
      <c r="G176" s="820">
        <v>-29943434.850000001</v>
      </c>
      <c r="H176" s="820">
        <v>659497125.32000005</v>
      </c>
    </row>
    <row r="177" spans="1:8" s="931" customFormat="1" ht="38.25" x14ac:dyDescent="0.2">
      <c r="A177" s="919" t="s">
        <v>909</v>
      </c>
      <c r="B177" s="820">
        <v>10000</v>
      </c>
      <c r="C177" s="820">
        <v>100</v>
      </c>
      <c r="D177" s="820">
        <v>5000000</v>
      </c>
      <c r="E177" s="820">
        <v>0</v>
      </c>
      <c r="F177" s="820">
        <v>5000000</v>
      </c>
      <c r="G177" s="820">
        <v>2271118.56</v>
      </c>
      <c r="H177" s="820">
        <v>20887315.949999999</v>
      </c>
    </row>
    <row r="178" spans="1:8" s="931" customFormat="1" x14ac:dyDescent="0.2">
      <c r="A178" s="919" t="s">
        <v>910</v>
      </c>
      <c r="B178" s="820">
        <v>24601</v>
      </c>
      <c r="C178" s="820">
        <v>100</v>
      </c>
      <c r="D178" s="820">
        <v>1230050</v>
      </c>
      <c r="E178" s="820">
        <v>0</v>
      </c>
      <c r="F178" s="820">
        <v>1230050</v>
      </c>
      <c r="G178" s="820">
        <v>755535.97</v>
      </c>
      <c r="H178" s="820">
        <v>7146368.5800000001</v>
      </c>
    </row>
    <row r="179" spans="1:8" s="931" customFormat="1" ht="25.5" x14ac:dyDescent="0.2">
      <c r="A179" s="919" t="s">
        <v>911</v>
      </c>
      <c r="B179" s="820">
        <v>80500</v>
      </c>
      <c r="C179" s="820">
        <v>100</v>
      </c>
      <c r="D179" s="820">
        <v>80500000</v>
      </c>
      <c r="E179" s="820">
        <v>0</v>
      </c>
      <c r="F179" s="820">
        <v>80500000</v>
      </c>
      <c r="G179" s="820">
        <v>3191277.28</v>
      </c>
      <c r="H179" s="820">
        <v>116749160.17</v>
      </c>
    </row>
    <row r="180" spans="1:8" s="931" customFormat="1" ht="38.25" x14ac:dyDescent="0.2">
      <c r="A180" s="919" t="s">
        <v>912</v>
      </c>
      <c r="B180" s="820">
        <v>153058</v>
      </c>
      <c r="C180" s="820">
        <v>100</v>
      </c>
      <c r="D180" s="820">
        <v>153058000</v>
      </c>
      <c r="E180" s="820">
        <v>0</v>
      </c>
      <c r="F180" s="820">
        <v>153058000</v>
      </c>
      <c r="G180" s="820">
        <v>6296618.0300000003</v>
      </c>
      <c r="H180" s="820">
        <v>215306468.47999999</v>
      </c>
    </row>
    <row r="181" spans="1:8" s="931" customFormat="1" ht="25.5" x14ac:dyDescent="0.2">
      <c r="A181" s="919" t="s">
        <v>913</v>
      </c>
      <c r="B181" s="820">
        <v>143379</v>
      </c>
      <c r="C181" s="820">
        <v>100</v>
      </c>
      <c r="D181" s="820">
        <v>143379000</v>
      </c>
      <c r="E181" s="820">
        <v>0</v>
      </c>
      <c r="F181" s="820">
        <v>143379000</v>
      </c>
      <c r="G181" s="820">
        <v>3627836.66</v>
      </c>
      <c r="H181" s="820">
        <v>157644614.22</v>
      </c>
    </row>
    <row r="182" spans="1:8" s="931" customFormat="1" ht="25.5" x14ac:dyDescent="0.2">
      <c r="A182" s="919" t="s">
        <v>914</v>
      </c>
      <c r="B182" s="820">
        <v>1134550</v>
      </c>
      <c r="C182" s="820">
        <v>100</v>
      </c>
      <c r="D182" s="820">
        <v>567275000</v>
      </c>
      <c r="E182" s="820">
        <v>0</v>
      </c>
      <c r="F182" s="820">
        <v>567275000</v>
      </c>
      <c r="G182" s="820">
        <v>43503674.32</v>
      </c>
      <c r="H182" s="820">
        <v>1153172162.1099999</v>
      </c>
    </row>
    <row r="183" spans="1:8" s="931" customFormat="1" ht="25.5" x14ac:dyDescent="0.2">
      <c r="A183" s="919" t="s">
        <v>915</v>
      </c>
      <c r="B183" s="820">
        <v>6600</v>
      </c>
      <c r="C183" s="820">
        <v>100</v>
      </c>
      <c r="D183" s="820">
        <v>3300000</v>
      </c>
      <c r="E183" s="820">
        <v>0</v>
      </c>
      <c r="F183" s="820">
        <v>3300000</v>
      </c>
      <c r="G183" s="820">
        <v>99753.08</v>
      </c>
      <c r="H183" s="820">
        <v>4863823.1100000003</v>
      </c>
    </row>
    <row r="184" spans="1:8" s="931" customFormat="1" ht="25.5" x14ac:dyDescent="0.2">
      <c r="A184" s="919" t="s">
        <v>916</v>
      </c>
      <c r="B184" s="820">
        <v>1000</v>
      </c>
      <c r="C184" s="820">
        <v>100</v>
      </c>
      <c r="D184" s="820">
        <v>1000000</v>
      </c>
      <c r="E184" s="820">
        <v>0</v>
      </c>
      <c r="F184" s="820">
        <v>1000000</v>
      </c>
      <c r="G184" s="820">
        <v>182354</v>
      </c>
      <c r="H184" s="820">
        <v>18571531.809999999</v>
      </c>
    </row>
    <row r="185" spans="1:8" s="931" customFormat="1" x14ac:dyDescent="0.2">
      <c r="A185" s="919" t="s">
        <v>917</v>
      </c>
      <c r="B185" s="820">
        <v>23414</v>
      </c>
      <c r="C185" s="820">
        <v>100</v>
      </c>
      <c r="D185" s="820">
        <v>23414000</v>
      </c>
      <c r="E185" s="820">
        <v>0</v>
      </c>
      <c r="F185" s="820">
        <v>23414000</v>
      </c>
      <c r="G185" s="820">
        <v>-3986621.68</v>
      </c>
      <c r="H185" s="820">
        <v>29450018.789999999</v>
      </c>
    </row>
    <row r="186" spans="1:8" s="931" customFormat="1" ht="38.25" x14ac:dyDescent="0.2">
      <c r="A186" s="919" t="s">
        <v>918</v>
      </c>
      <c r="B186" s="820">
        <v>62965</v>
      </c>
      <c r="C186" s="820">
        <v>100</v>
      </c>
      <c r="D186" s="820">
        <v>62965000</v>
      </c>
      <c r="E186" s="820">
        <v>0</v>
      </c>
      <c r="F186" s="820">
        <v>62965000</v>
      </c>
      <c r="G186" s="820">
        <v>-55712.02</v>
      </c>
      <c r="H186" s="820">
        <v>63317426.700000003</v>
      </c>
    </row>
    <row r="187" spans="1:8" s="931" customFormat="1" ht="25.5" x14ac:dyDescent="0.2">
      <c r="A187" s="919" t="s">
        <v>919</v>
      </c>
      <c r="B187" s="820">
        <v>19355</v>
      </c>
      <c r="C187" s="820">
        <v>100</v>
      </c>
      <c r="D187" s="820">
        <v>19355000</v>
      </c>
      <c r="E187" s="820">
        <v>6860755.9000000004</v>
      </c>
      <c r="F187" s="820">
        <v>12494244.1</v>
      </c>
      <c r="G187" s="820">
        <v>-16257819.130000001</v>
      </c>
      <c r="H187" s="820">
        <v>12222797.050000001</v>
      </c>
    </row>
    <row r="188" spans="1:8" s="931" customFormat="1" ht="25.5" x14ac:dyDescent="0.2">
      <c r="A188" s="919" t="s">
        <v>920</v>
      </c>
      <c r="B188" s="820">
        <v>19383</v>
      </c>
      <c r="C188" s="820">
        <v>100</v>
      </c>
      <c r="D188" s="820">
        <v>19383000</v>
      </c>
      <c r="E188" s="820">
        <v>8653319.3800000008</v>
      </c>
      <c r="F188" s="820">
        <v>10729680.619999999</v>
      </c>
      <c r="G188" s="820">
        <v>-11175742.75</v>
      </c>
      <c r="H188" s="820">
        <v>10729680.619999999</v>
      </c>
    </row>
    <row r="189" spans="1:8" s="931" customFormat="1" ht="25.5" x14ac:dyDescent="0.2">
      <c r="A189" s="919" t="s">
        <v>921</v>
      </c>
      <c r="B189" s="820">
        <v>32192</v>
      </c>
      <c r="C189" s="820">
        <v>100</v>
      </c>
      <c r="D189" s="820">
        <v>32192000</v>
      </c>
      <c r="E189" s="820">
        <v>32192000</v>
      </c>
      <c r="F189" s="853">
        <v>0</v>
      </c>
      <c r="G189" s="820">
        <v>-28025570.239999998</v>
      </c>
      <c r="H189" s="820">
        <v>-8282695.7199999997</v>
      </c>
    </row>
    <row r="190" spans="1:8" s="931" customFormat="1" x14ac:dyDescent="0.2">
      <c r="A190" s="919" t="s">
        <v>922</v>
      </c>
      <c r="B190" s="820">
        <v>20111</v>
      </c>
      <c r="C190" s="820">
        <v>100</v>
      </c>
      <c r="D190" s="820">
        <v>20111000</v>
      </c>
      <c r="E190" s="820">
        <v>1014663.13</v>
      </c>
      <c r="F190" s="820">
        <v>19096336.870000001</v>
      </c>
      <c r="G190" s="820">
        <v>154822.39000000001</v>
      </c>
      <c r="H190" s="820">
        <v>19096336.870000001</v>
      </c>
    </row>
    <row r="191" spans="1:8" s="931" customFormat="1" ht="25.5" x14ac:dyDescent="0.2">
      <c r="A191" s="919" t="s">
        <v>923</v>
      </c>
      <c r="B191" s="853">
        <v>100</v>
      </c>
      <c r="C191" s="820">
        <v>100</v>
      </c>
      <c r="D191" s="820">
        <v>50000</v>
      </c>
      <c r="E191" s="820">
        <v>50000</v>
      </c>
      <c r="F191" s="853">
        <v>0</v>
      </c>
      <c r="G191" s="820">
        <v>0</v>
      </c>
      <c r="H191" s="820">
        <v>0</v>
      </c>
    </row>
    <row r="192" spans="1:8" s="931" customFormat="1" ht="38.25" x14ac:dyDescent="0.2">
      <c r="A192" s="919" t="s">
        <v>924</v>
      </c>
      <c r="B192" s="820">
        <v>16000</v>
      </c>
      <c r="C192" s="820">
        <v>40.22</v>
      </c>
      <c r="D192" s="820">
        <v>16000000</v>
      </c>
      <c r="E192" s="820">
        <v>7083826.4900000002</v>
      </c>
      <c r="F192" s="820">
        <v>8916173.5099999998</v>
      </c>
      <c r="G192" s="820">
        <v>-4239087.17</v>
      </c>
      <c r="H192" s="820">
        <v>22169508.16</v>
      </c>
    </row>
    <row r="193" spans="1:9" s="931" customFormat="1" x14ac:dyDescent="0.2">
      <c r="A193" s="919" t="s">
        <v>925</v>
      </c>
      <c r="B193" s="820">
        <v>16862</v>
      </c>
      <c r="C193" s="820">
        <v>0</v>
      </c>
      <c r="D193" s="820">
        <v>195296.65</v>
      </c>
      <c r="E193" s="820">
        <v>-13138.4</v>
      </c>
      <c r="F193" s="820">
        <v>208435.05</v>
      </c>
      <c r="G193" s="820">
        <v>0</v>
      </c>
      <c r="H193" s="820">
        <v>0</v>
      </c>
    </row>
    <row r="194" spans="1:9" s="931" customFormat="1" x14ac:dyDescent="0.2">
      <c r="A194" s="920" t="s">
        <v>288</v>
      </c>
      <c r="B194" s="921">
        <f>SUM(B170:B193)</f>
        <v>31512776</v>
      </c>
      <c r="C194" s="922"/>
      <c r="D194" s="921">
        <f>SUM(D170:D193)</f>
        <v>5079777246.6499996</v>
      </c>
      <c r="E194" s="921">
        <f>SUM(E187:E193)</f>
        <v>55841426.500000007</v>
      </c>
      <c r="F194" s="921">
        <v>5023935820.1499996</v>
      </c>
      <c r="G194" s="921">
        <v>12977135.449999999</v>
      </c>
      <c r="H194" s="921">
        <v>8783702656.8700008</v>
      </c>
    </row>
    <row r="195" spans="1:9" s="931" customFormat="1" x14ac:dyDescent="0.2"/>
    <row r="196" spans="1:9" s="931" customFormat="1" x14ac:dyDescent="0.2"/>
    <row r="197" spans="1:9" s="931" customFormat="1" x14ac:dyDescent="0.2">
      <c r="A197" s="1282" t="s">
        <v>732</v>
      </c>
      <c r="B197" s="1282"/>
      <c r="C197" s="1282"/>
      <c r="D197" s="1282"/>
      <c r="E197" s="1282"/>
      <c r="F197" s="1282"/>
      <c r="G197" s="1282"/>
      <c r="H197" s="1282"/>
      <c r="I197" s="1282"/>
    </row>
    <row r="198" spans="1:9" ht="13.5" thickBot="1" x14ac:dyDescent="0.25">
      <c r="A198" s="78"/>
      <c r="B198" s="78"/>
      <c r="C198" s="78"/>
      <c r="D198" s="78"/>
      <c r="E198" s="78"/>
      <c r="F198" s="78"/>
      <c r="G198" s="78"/>
      <c r="H198" s="78"/>
      <c r="I198" s="78"/>
    </row>
    <row r="199" spans="1:9" ht="13.5" customHeight="1" thickBot="1" x14ac:dyDescent="0.25">
      <c r="A199" s="1283" t="s">
        <v>570</v>
      </c>
      <c r="B199" s="1284"/>
      <c r="C199" s="1284"/>
      <c r="D199" s="1285"/>
      <c r="E199" s="1289" t="s">
        <v>485</v>
      </c>
      <c r="F199" s="1134" t="s">
        <v>571</v>
      </c>
      <c r="G199" s="1135"/>
      <c r="H199" s="1136"/>
      <c r="I199" s="1108" t="s">
        <v>486</v>
      </c>
    </row>
    <row r="200" spans="1:9" ht="15.75" customHeight="1" thickBot="1" x14ac:dyDescent="0.25">
      <c r="A200" s="1286"/>
      <c r="B200" s="1287"/>
      <c r="C200" s="1287"/>
      <c r="D200" s="1288"/>
      <c r="E200" s="1290"/>
      <c r="F200" s="80" t="s">
        <v>91</v>
      </c>
      <c r="G200" s="81" t="s">
        <v>633</v>
      </c>
      <c r="H200" s="80" t="s">
        <v>634</v>
      </c>
      <c r="I200" s="1170"/>
    </row>
    <row r="201" spans="1:9" x14ac:dyDescent="0.2">
      <c r="A201" s="82">
        <v>1</v>
      </c>
      <c r="B201" s="1271" t="s">
        <v>826</v>
      </c>
      <c r="C201" s="1272"/>
      <c r="D201" s="1273"/>
      <c r="E201" s="83">
        <v>0</v>
      </c>
      <c r="F201" s="904">
        <v>0</v>
      </c>
      <c r="G201" s="904">
        <v>0</v>
      </c>
      <c r="H201" s="904">
        <v>0</v>
      </c>
      <c r="I201" s="84">
        <f>E201+F201-G201-H201</f>
        <v>0</v>
      </c>
    </row>
    <row r="202" spans="1:9" x14ac:dyDescent="0.2">
      <c r="A202" s="85"/>
      <c r="B202" s="1417" t="s">
        <v>859</v>
      </c>
      <c r="C202" s="1418"/>
      <c r="D202" s="1419"/>
      <c r="E202" s="905">
        <v>0</v>
      </c>
      <c r="F202" s="906">
        <v>0</v>
      </c>
      <c r="G202" s="906">
        <v>0</v>
      </c>
      <c r="H202" s="906">
        <v>0</v>
      </c>
      <c r="I202" s="87">
        <f>E202+F202-G202-H202</f>
        <v>0</v>
      </c>
    </row>
    <row r="203" spans="1:9" x14ac:dyDescent="0.2">
      <c r="A203" s="88" t="s">
        <v>504</v>
      </c>
      <c r="B203" s="1414" t="s">
        <v>827</v>
      </c>
      <c r="C203" s="1415"/>
      <c r="D203" s="1416"/>
      <c r="E203" s="907">
        <v>455197579.12</v>
      </c>
      <c r="F203" s="907">
        <v>324546276.10000002</v>
      </c>
      <c r="G203" s="908">
        <v>4380016.66</v>
      </c>
      <c r="H203" s="909">
        <v>241391692.59999999</v>
      </c>
      <c r="I203" s="910">
        <f>E203+F203-G203-H203</f>
        <v>533972145.96000004</v>
      </c>
    </row>
    <row r="204" spans="1:9" x14ac:dyDescent="0.2">
      <c r="A204" s="88"/>
      <c r="B204" s="1417" t="s">
        <v>860</v>
      </c>
      <c r="C204" s="1418"/>
      <c r="D204" s="1419"/>
      <c r="E204" s="91">
        <v>0</v>
      </c>
      <c r="F204" s="90">
        <v>0</v>
      </c>
      <c r="G204" s="90">
        <v>0</v>
      </c>
      <c r="H204" s="90">
        <v>0</v>
      </c>
      <c r="I204" s="90">
        <f>E204+F204-G204-H204</f>
        <v>0</v>
      </c>
    </row>
    <row r="205" spans="1:9" ht="13.5" thickBot="1" x14ac:dyDescent="0.25">
      <c r="A205" s="92" t="s">
        <v>506</v>
      </c>
      <c r="B205" s="1414" t="s">
        <v>576</v>
      </c>
      <c r="C205" s="1415"/>
      <c r="D205" s="1416"/>
      <c r="E205" s="89">
        <v>0</v>
      </c>
      <c r="F205" s="911">
        <v>0</v>
      </c>
      <c r="G205" s="911">
        <v>0</v>
      </c>
      <c r="H205" s="911">
        <v>0</v>
      </c>
      <c r="I205" s="86">
        <f>E205+F205-G205-H205</f>
        <v>0</v>
      </c>
    </row>
    <row r="206" spans="1:9" ht="13.5" thickBot="1" x14ac:dyDescent="0.25">
      <c r="A206" s="1338" t="s">
        <v>288</v>
      </c>
      <c r="B206" s="1339"/>
      <c r="C206" s="1339"/>
      <c r="D206" s="1340"/>
      <c r="E206" s="93">
        <f>E201+E203+E205</f>
        <v>455197579.12</v>
      </c>
      <c r="F206" s="93">
        <f>F201+F203+F205</f>
        <v>324546276.10000002</v>
      </c>
      <c r="G206" s="93">
        <f>G201+G203+G205</f>
        <v>4380016.66</v>
      </c>
      <c r="H206" s="93">
        <f>H201+H203+H205</f>
        <v>241391692.59999999</v>
      </c>
      <c r="I206" s="94">
        <f>I201+I203+I205</f>
        <v>533972145.96000004</v>
      </c>
    </row>
    <row r="207" spans="1:9" x14ac:dyDescent="0.2">
      <c r="A207" s="19"/>
      <c r="B207" s="19"/>
      <c r="C207" s="19"/>
      <c r="D207" s="19"/>
      <c r="E207" s="19"/>
      <c r="F207" s="19"/>
      <c r="G207" s="19"/>
      <c r="H207" s="19"/>
      <c r="I207" s="19"/>
    </row>
    <row r="208" spans="1:9" x14ac:dyDescent="0.2">
      <c r="A208" s="197" t="s">
        <v>816</v>
      </c>
      <c r="B208" s="19"/>
      <c r="C208" s="19"/>
      <c r="D208" s="19"/>
      <c r="E208" s="19"/>
      <c r="F208" s="19"/>
      <c r="G208" s="19"/>
      <c r="H208" s="19"/>
      <c r="I208" s="19"/>
    </row>
    <row r="209" spans="1:9" x14ac:dyDescent="0.2">
      <c r="A209" s="197" t="s">
        <v>817</v>
      </c>
      <c r="B209" s="19"/>
      <c r="C209" s="19"/>
      <c r="D209" s="19"/>
      <c r="E209" s="19"/>
      <c r="F209" s="19"/>
      <c r="G209" s="19"/>
      <c r="H209" s="19"/>
      <c r="I209" s="19"/>
    </row>
    <row r="211" spans="1:9" ht="15" x14ac:dyDescent="0.2">
      <c r="A211" s="1325" t="s">
        <v>695</v>
      </c>
      <c r="B211" s="1325"/>
      <c r="C211" s="1325"/>
      <c r="D211" s="1325"/>
      <c r="E211" s="1325"/>
      <c r="F211" s="1325"/>
      <c r="G211" s="1325"/>
    </row>
    <row r="212" spans="1:9" ht="13.5" thickBot="1" x14ac:dyDescent="0.25">
      <c r="A212" s="95"/>
      <c r="B212" s="96"/>
      <c r="C212" s="97"/>
      <c r="D212" s="97"/>
      <c r="E212" s="97"/>
      <c r="F212" s="97"/>
      <c r="G212" s="97"/>
    </row>
    <row r="213" spans="1:9" ht="26.25" thickBot="1" x14ac:dyDescent="0.25">
      <c r="A213" s="1315" t="s">
        <v>248</v>
      </c>
      <c r="B213" s="1316"/>
      <c r="C213" s="98" t="s">
        <v>577</v>
      </c>
      <c r="D213" s="99" t="s">
        <v>116</v>
      </c>
      <c r="E213" s="225" t="s">
        <v>831</v>
      </c>
      <c r="F213" s="226" t="s">
        <v>832</v>
      </c>
      <c r="G213" s="79" t="s">
        <v>639</v>
      </c>
    </row>
    <row r="214" spans="1:9" ht="26.25" customHeight="1" x14ac:dyDescent="0.2">
      <c r="A214" s="1428" t="s">
        <v>117</v>
      </c>
      <c r="B214" s="1429"/>
      <c r="C214" s="101">
        <v>0</v>
      </c>
      <c r="D214" s="101">
        <v>0</v>
      </c>
      <c r="E214" s="101">
        <v>0</v>
      </c>
      <c r="F214" s="101">
        <v>0</v>
      </c>
      <c r="G214" s="102">
        <f>C214+D214-E214-F214</f>
        <v>0</v>
      </c>
    </row>
    <row r="215" spans="1:9" ht="25.5" customHeight="1" x14ac:dyDescent="0.2">
      <c r="A215" s="1200" t="s">
        <v>553</v>
      </c>
      <c r="B215" s="1201"/>
      <c r="C215" s="103">
        <v>0</v>
      </c>
      <c r="D215" s="103">
        <v>0</v>
      </c>
      <c r="E215" s="103">
        <v>0</v>
      </c>
      <c r="F215" s="103">
        <v>0</v>
      </c>
      <c r="G215" s="104">
        <f t="shared" ref="G215:G222" si="9">C215+D215-E215-F215</f>
        <v>0</v>
      </c>
    </row>
    <row r="216" spans="1:9" x14ac:dyDescent="0.2">
      <c r="A216" s="1200" t="s">
        <v>554</v>
      </c>
      <c r="B216" s="1201"/>
      <c r="C216" s="103">
        <v>210812488</v>
      </c>
      <c r="D216" s="103">
        <v>16140112.779999999</v>
      </c>
      <c r="E216" s="103">
        <v>9546034.3200000003</v>
      </c>
      <c r="F216" s="103">
        <v>19543208</v>
      </c>
      <c r="G216" s="104">
        <f t="shared" si="9"/>
        <v>197863358.46000001</v>
      </c>
    </row>
    <row r="217" spans="1:9" x14ac:dyDescent="0.2">
      <c r="A217" s="1200" t="s">
        <v>555</v>
      </c>
      <c r="B217" s="1201"/>
      <c r="C217" s="103">
        <v>1498057</v>
      </c>
      <c r="D217" s="103">
        <v>0</v>
      </c>
      <c r="E217" s="103">
        <v>0</v>
      </c>
      <c r="F217" s="103">
        <v>0</v>
      </c>
      <c r="G217" s="104">
        <f t="shared" si="9"/>
        <v>1498057</v>
      </c>
    </row>
    <row r="218" spans="1:9" ht="38.25" customHeight="1" x14ac:dyDescent="0.2">
      <c r="A218" s="1200" t="s">
        <v>809</v>
      </c>
      <c r="B218" s="1201"/>
      <c r="C218" s="103">
        <v>539358</v>
      </c>
      <c r="D218" s="103">
        <v>961966</v>
      </c>
      <c r="E218" s="103">
        <v>0</v>
      </c>
      <c r="F218" s="103">
        <v>0</v>
      </c>
      <c r="G218" s="104">
        <f t="shared" si="9"/>
        <v>1501324</v>
      </c>
    </row>
    <row r="219" spans="1:9" ht="32.25" customHeight="1" x14ac:dyDescent="0.2">
      <c r="A219" s="1151" t="s">
        <v>556</v>
      </c>
      <c r="B219" s="1201"/>
      <c r="C219" s="103">
        <v>0</v>
      </c>
      <c r="D219" s="103">
        <v>0</v>
      </c>
      <c r="E219" s="103">
        <v>0</v>
      </c>
      <c r="F219" s="103">
        <v>0</v>
      </c>
      <c r="G219" s="104">
        <f t="shared" si="9"/>
        <v>0</v>
      </c>
    </row>
    <row r="220" spans="1:9" x14ac:dyDescent="0.2">
      <c r="A220" s="1151" t="s">
        <v>557</v>
      </c>
      <c r="B220" s="1201"/>
      <c r="C220" s="103">
        <v>25640829.469999999</v>
      </c>
      <c r="D220" s="103">
        <v>4381316.45</v>
      </c>
      <c r="E220" s="103">
        <v>11750323</v>
      </c>
      <c r="F220" s="103">
        <v>1447860.35</v>
      </c>
      <c r="G220" s="104">
        <f t="shared" si="9"/>
        <v>16823962.569999997</v>
      </c>
    </row>
    <row r="221" spans="1:9" ht="24.75" customHeight="1" thickBot="1" x14ac:dyDescent="0.25">
      <c r="A221" s="1151" t="s">
        <v>810</v>
      </c>
      <c r="B221" s="1201"/>
      <c r="C221" s="103">
        <v>0</v>
      </c>
      <c r="D221" s="103">
        <v>0</v>
      </c>
      <c r="E221" s="103">
        <v>0</v>
      </c>
      <c r="F221" s="103">
        <v>0</v>
      </c>
      <c r="G221" s="104">
        <f t="shared" si="9"/>
        <v>0</v>
      </c>
    </row>
    <row r="222" spans="1:9" ht="27.75" customHeight="1" thickBot="1" x14ac:dyDescent="0.25">
      <c r="A222" s="1060" t="s">
        <v>861</v>
      </c>
      <c r="B222" s="1203"/>
      <c r="C222" s="105">
        <v>9511067.8800000008</v>
      </c>
      <c r="D222" s="105">
        <v>750571.96</v>
      </c>
      <c r="E222" s="105">
        <v>0</v>
      </c>
      <c r="F222" s="105">
        <v>0</v>
      </c>
      <c r="G222" s="106">
        <f t="shared" si="9"/>
        <v>10261639.84</v>
      </c>
    </row>
    <row r="223" spans="1:9" x14ac:dyDescent="0.2">
      <c r="A223" s="1341" t="s">
        <v>811</v>
      </c>
      <c r="B223" s="1342"/>
      <c r="C223" s="107">
        <f>SUM(C224:C243)</f>
        <v>444536585.24000001</v>
      </c>
      <c r="D223" s="107">
        <f>SUM(D224:D243)</f>
        <v>125973541.92999999</v>
      </c>
      <c r="E223" s="107">
        <f>SUM(E224:E243)</f>
        <v>100284346.53</v>
      </c>
      <c r="F223" s="107">
        <f>SUM(F224:F243)</f>
        <v>107575351.69</v>
      </c>
      <c r="G223" s="108">
        <f>SUM(G224:G243)</f>
        <v>362650428.94999999</v>
      </c>
    </row>
    <row r="224" spans="1:9" x14ac:dyDescent="0.2">
      <c r="A224" s="1074" t="s">
        <v>0</v>
      </c>
      <c r="B224" s="1202"/>
      <c r="C224" s="660">
        <v>0</v>
      </c>
      <c r="D224" s="660">
        <v>0</v>
      </c>
      <c r="E224" s="660">
        <v>0</v>
      </c>
      <c r="F224" s="660">
        <v>0</v>
      </c>
      <c r="G224" s="109">
        <f t="shared" ref="G224:G243" si="10">C224+D224-E224-F224</f>
        <v>0</v>
      </c>
    </row>
    <row r="225" spans="1:7" x14ac:dyDescent="0.2">
      <c r="A225" s="1074" t="s">
        <v>26</v>
      </c>
      <c r="B225" s="1202"/>
      <c r="C225" s="660">
        <v>0</v>
      </c>
      <c r="D225" s="660">
        <v>0</v>
      </c>
      <c r="E225" s="660">
        <v>0</v>
      </c>
      <c r="F225" s="660">
        <v>0</v>
      </c>
      <c r="G225" s="109">
        <f t="shared" si="10"/>
        <v>0</v>
      </c>
    </row>
    <row r="226" spans="1:7" ht="13.5" customHeight="1" x14ac:dyDescent="0.2">
      <c r="A226" s="1074" t="s">
        <v>1</v>
      </c>
      <c r="B226" s="1202"/>
      <c r="C226" s="660">
        <v>0</v>
      </c>
      <c r="D226" s="660">
        <v>0</v>
      </c>
      <c r="E226" s="660">
        <v>0</v>
      </c>
      <c r="F226" s="660">
        <v>0</v>
      </c>
      <c r="G226" s="109">
        <f t="shared" si="10"/>
        <v>0</v>
      </c>
    </row>
    <row r="227" spans="1:7" ht="43.5" customHeight="1" x14ac:dyDescent="0.2">
      <c r="A227" s="1221" t="s">
        <v>862</v>
      </c>
      <c r="B227" s="1202"/>
      <c r="C227" s="660">
        <v>0</v>
      </c>
      <c r="D227" s="660">
        <v>0</v>
      </c>
      <c r="E227" s="660">
        <v>0</v>
      </c>
      <c r="F227" s="660">
        <v>0</v>
      </c>
      <c r="G227" s="109">
        <f t="shared" si="10"/>
        <v>0</v>
      </c>
    </row>
    <row r="228" spans="1:7" x14ac:dyDescent="0.2">
      <c r="A228" s="1177" t="s">
        <v>2</v>
      </c>
      <c r="B228" s="1202"/>
      <c r="C228" s="660">
        <v>0</v>
      </c>
      <c r="D228" s="660">
        <v>0</v>
      </c>
      <c r="E228" s="660">
        <v>0</v>
      </c>
      <c r="F228" s="660">
        <v>0</v>
      </c>
      <c r="G228" s="109">
        <f t="shared" si="10"/>
        <v>0</v>
      </c>
    </row>
    <row r="229" spans="1:7" x14ac:dyDescent="0.2">
      <c r="A229" s="1177" t="s">
        <v>3</v>
      </c>
      <c r="B229" s="1202"/>
      <c r="C229" s="660">
        <v>0</v>
      </c>
      <c r="D229" s="660">
        <v>0</v>
      </c>
      <c r="E229" s="660">
        <v>0</v>
      </c>
      <c r="F229" s="660">
        <v>0</v>
      </c>
      <c r="G229" s="109">
        <f t="shared" si="10"/>
        <v>0</v>
      </c>
    </row>
    <row r="230" spans="1:7" x14ac:dyDescent="0.2">
      <c r="A230" s="1177" t="s">
        <v>4</v>
      </c>
      <c r="B230" s="1202"/>
      <c r="C230" s="660">
        <v>2131856</v>
      </c>
      <c r="D230" s="660">
        <v>0</v>
      </c>
      <c r="E230" s="661">
        <v>2131856</v>
      </c>
      <c r="F230" s="660">
        <v>0</v>
      </c>
      <c r="G230" s="109">
        <f t="shared" si="10"/>
        <v>0</v>
      </c>
    </row>
    <row r="231" spans="1:7" ht="27" customHeight="1" x14ac:dyDescent="0.2">
      <c r="A231" s="1177" t="s">
        <v>5</v>
      </c>
      <c r="B231" s="1202"/>
      <c r="C231" s="660">
        <v>56759939.5</v>
      </c>
      <c r="D231" s="660">
        <v>29374440</v>
      </c>
      <c r="E231" s="660">
        <v>0</v>
      </c>
      <c r="F231" s="661">
        <v>2940000</v>
      </c>
      <c r="G231" s="109">
        <f t="shared" si="10"/>
        <v>83194379.5</v>
      </c>
    </row>
    <row r="232" spans="1:7" x14ac:dyDescent="0.2">
      <c r="A232" s="1177" t="s">
        <v>6</v>
      </c>
      <c r="B232" s="1202"/>
      <c r="C232" s="660">
        <v>14901902</v>
      </c>
      <c r="D232" s="660">
        <v>0</v>
      </c>
      <c r="E232" s="660">
        <v>0</v>
      </c>
      <c r="F232" s="660">
        <v>0</v>
      </c>
      <c r="G232" s="109">
        <f t="shared" si="10"/>
        <v>14901902</v>
      </c>
    </row>
    <row r="233" spans="1:7" x14ac:dyDescent="0.2">
      <c r="A233" s="1177" t="s">
        <v>7</v>
      </c>
      <c r="B233" s="1202"/>
      <c r="C233" s="660"/>
      <c r="D233" s="660">
        <v>0</v>
      </c>
      <c r="E233" s="660">
        <v>0</v>
      </c>
      <c r="F233" s="660">
        <v>0</v>
      </c>
      <c r="G233" s="109">
        <f t="shared" si="10"/>
        <v>0</v>
      </c>
    </row>
    <row r="234" spans="1:7" x14ac:dyDescent="0.2">
      <c r="A234" s="1177" t="s">
        <v>8</v>
      </c>
      <c r="B234" s="1202"/>
      <c r="C234" s="660">
        <v>12744567.5</v>
      </c>
      <c r="D234" s="660">
        <v>0</v>
      </c>
      <c r="E234" s="660">
        <v>0</v>
      </c>
      <c r="F234" s="660">
        <v>0</v>
      </c>
      <c r="G234" s="109">
        <f t="shared" si="10"/>
        <v>12744567.5</v>
      </c>
    </row>
    <row r="235" spans="1:7" x14ac:dyDescent="0.2">
      <c r="A235" s="1177" t="s">
        <v>9</v>
      </c>
      <c r="B235" s="1202"/>
      <c r="C235" s="660">
        <v>90000</v>
      </c>
      <c r="D235" s="660">
        <v>133177.07999999999</v>
      </c>
      <c r="E235" s="660">
        <v>0</v>
      </c>
      <c r="F235" s="660">
        <v>0</v>
      </c>
      <c r="G235" s="109">
        <f t="shared" si="10"/>
        <v>223177.08</v>
      </c>
    </row>
    <row r="236" spans="1:7" x14ac:dyDescent="0.2">
      <c r="A236" s="1177" t="s">
        <v>10</v>
      </c>
      <c r="B236" s="1202"/>
      <c r="C236" s="660">
        <v>0</v>
      </c>
      <c r="D236" s="660">
        <v>0</v>
      </c>
      <c r="E236" s="660">
        <v>0</v>
      </c>
      <c r="F236" s="660">
        <v>0</v>
      </c>
      <c r="G236" s="109">
        <f t="shared" si="10"/>
        <v>0</v>
      </c>
    </row>
    <row r="237" spans="1:7" x14ac:dyDescent="0.2">
      <c r="A237" s="1204" t="s">
        <v>16</v>
      </c>
      <c r="B237" s="1202"/>
      <c r="C237" s="660">
        <v>16847.560000000001</v>
      </c>
      <c r="D237" s="660">
        <v>0</v>
      </c>
      <c r="E237" s="660">
        <v>0</v>
      </c>
      <c r="F237" s="661">
        <v>10547.56</v>
      </c>
      <c r="G237" s="109">
        <f>C237+D237-E237-F237</f>
        <v>6300.0000000000018</v>
      </c>
    </row>
    <row r="238" spans="1:7" x14ac:dyDescent="0.2">
      <c r="A238" s="1204" t="s">
        <v>17</v>
      </c>
      <c r="B238" s="1202"/>
      <c r="C238" s="660">
        <v>189628.15</v>
      </c>
      <c r="D238" s="660">
        <v>287112</v>
      </c>
      <c r="E238" s="661">
        <v>144000</v>
      </c>
      <c r="F238" s="660">
        <v>0</v>
      </c>
      <c r="G238" s="109">
        <f>C238+D238-E238-F238</f>
        <v>332740.15000000002</v>
      </c>
    </row>
    <row r="239" spans="1:7" ht="27.75" customHeight="1" x14ac:dyDescent="0.2">
      <c r="A239" s="1218" t="s">
        <v>18</v>
      </c>
      <c r="B239" s="1202"/>
      <c r="C239" s="660">
        <v>0</v>
      </c>
      <c r="D239" s="660">
        <v>0</v>
      </c>
      <c r="E239" s="660">
        <v>0</v>
      </c>
      <c r="F239" s="660">
        <v>0</v>
      </c>
      <c r="G239" s="109">
        <f t="shared" si="10"/>
        <v>0</v>
      </c>
    </row>
    <row r="240" spans="1:7" ht="26.25" customHeight="1" x14ac:dyDescent="0.2">
      <c r="A240" s="1218" t="s">
        <v>19</v>
      </c>
      <c r="B240" s="1202"/>
      <c r="C240" s="660">
        <v>1222699.5</v>
      </c>
      <c r="D240" s="660">
        <v>498113.5</v>
      </c>
      <c r="E240" s="661">
        <v>256133.69</v>
      </c>
      <c r="F240" s="661">
        <v>35207.31</v>
      </c>
      <c r="G240" s="109">
        <f t="shared" si="10"/>
        <v>1429472</v>
      </c>
    </row>
    <row r="241" spans="1:7" x14ac:dyDescent="0.2">
      <c r="A241" s="1204" t="s">
        <v>724</v>
      </c>
      <c r="B241" s="1202"/>
      <c r="C241" s="660">
        <v>0</v>
      </c>
      <c r="D241" s="660">
        <v>0</v>
      </c>
      <c r="E241" s="661">
        <v>0</v>
      </c>
      <c r="F241" s="661">
        <v>0</v>
      </c>
      <c r="G241" s="109">
        <f t="shared" si="10"/>
        <v>0</v>
      </c>
    </row>
    <row r="242" spans="1:7" x14ac:dyDescent="0.2">
      <c r="A242" s="1204" t="s">
        <v>20</v>
      </c>
      <c r="B242" s="1202"/>
      <c r="C242" s="660">
        <v>0</v>
      </c>
      <c r="D242" s="660">
        <v>0</v>
      </c>
      <c r="E242" s="661">
        <v>0</v>
      </c>
      <c r="F242" s="661">
        <v>0</v>
      </c>
      <c r="G242" s="109">
        <f t="shared" si="10"/>
        <v>0</v>
      </c>
    </row>
    <row r="243" spans="1:7" ht="13.5" thickBot="1" x14ac:dyDescent="0.25">
      <c r="A243" s="1222" t="s">
        <v>635</v>
      </c>
      <c r="B243" s="1223"/>
      <c r="C243" s="662">
        <v>356479145.02999997</v>
      </c>
      <c r="D243" s="662">
        <v>95680699.349999994</v>
      </c>
      <c r="E243" s="663">
        <v>97752356.840000004</v>
      </c>
      <c r="F243" s="663">
        <v>104589596.81999999</v>
      </c>
      <c r="G243" s="111">
        <f t="shared" si="10"/>
        <v>249817890.71999997</v>
      </c>
    </row>
    <row r="244" spans="1:7" ht="13.5" thickBot="1" x14ac:dyDescent="0.25">
      <c r="A244" s="1425" t="s">
        <v>56</v>
      </c>
      <c r="B244" s="1426"/>
      <c r="C244" s="112">
        <f>SUM(C214:C223)</f>
        <v>692538385.59000003</v>
      </c>
      <c r="D244" s="112">
        <f>SUM(D214:D223)</f>
        <v>148207509.12</v>
      </c>
      <c r="E244" s="112">
        <f>SUM(E214:E223)</f>
        <v>121580703.84999999</v>
      </c>
      <c r="F244" s="112">
        <f>SUM(F214:F223)</f>
        <v>128566420.03999999</v>
      </c>
      <c r="G244" s="113">
        <f>SUM(G214:G223)</f>
        <v>590598770.81999993</v>
      </c>
    </row>
    <row r="245" spans="1:7" x14ac:dyDescent="0.2">
      <c r="A245" s="19"/>
      <c r="B245" s="19"/>
      <c r="C245" s="19"/>
      <c r="D245" s="19"/>
      <c r="E245" s="19"/>
      <c r="F245" s="19"/>
      <c r="G245" s="19"/>
    </row>
    <row r="246" spans="1:7" x14ac:dyDescent="0.2">
      <c r="A246" s="199"/>
      <c r="B246" s="199"/>
      <c r="C246" s="199"/>
      <c r="D246" s="199"/>
      <c r="E246" s="199"/>
      <c r="F246" s="199"/>
      <c r="G246" s="199"/>
    </row>
    <row r="247" spans="1:7" ht="15" x14ac:dyDescent="0.2">
      <c r="A247" s="1409" t="s">
        <v>786</v>
      </c>
      <c r="B247" s="1409"/>
      <c r="C247" s="1409"/>
      <c r="D247" s="1424"/>
      <c r="E247" s="1377"/>
    </row>
    <row r="248" spans="1:7" ht="13.5" thickBot="1" x14ac:dyDescent="0.25">
      <c r="A248" s="200"/>
      <c r="B248" s="200"/>
      <c r="C248" s="200"/>
    </row>
    <row r="249" spans="1:7" ht="26.25" thickBot="1" x14ac:dyDescent="0.25">
      <c r="A249" s="1219" t="s">
        <v>190</v>
      </c>
      <c r="B249" s="1305"/>
      <c r="C249" s="114" t="s">
        <v>485</v>
      </c>
      <c r="D249" s="115" t="s">
        <v>486</v>
      </c>
    </row>
    <row r="250" spans="1:7" ht="13.5" thickBot="1" x14ac:dyDescent="0.25">
      <c r="A250" s="1219" t="s">
        <v>684</v>
      </c>
      <c r="B250" s="1305"/>
      <c r="C250" s="116">
        <f>SUM(C251:C253)</f>
        <v>0</v>
      </c>
      <c r="D250" s="116">
        <f>SUM(D251:D253)</f>
        <v>0</v>
      </c>
    </row>
    <row r="251" spans="1:7" x14ac:dyDescent="0.2">
      <c r="A251" s="1333" t="s">
        <v>636</v>
      </c>
      <c r="B251" s="1334"/>
      <c r="C251" s="117">
        <v>0</v>
      </c>
      <c r="D251" s="118">
        <v>0</v>
      </c>
    </row>
    <row r="252" spans="1:7" x14ac:dyDescent="0.2">
      <c r="A252" s="1215" t="s">
        <v>637</v>
      </c>
      <c r="B252" s="1216"/>
      <c r="C252" s="119">
        <v>0</v>
      </c>
      <c r="D252" s="120">
        <v>0</v>
      </c>
    </row>
    <row r="253" spans="1:7" ht="13.5" thickBot="1" x14ac:dyDescent="0.25">
      <c r="A253" s="1330" t="s">
        <v>638</v>
      </c>
      <c r="B253" s="1331"/>
      <c r="C253" s="119">
        <v>0</v>
      </c>
      <c r="D253" s="120">
        <v>0</v>
      </c>
    </row>
    <row r="254" spans="1:7" ht="26.25" customHeight="1" thickBot="1" x14ac:dyDescent="0.25">
      <c r="A254" s="1219" t="s">
        <v>685</v>
      </c>
      <c r="B254" s="1305"/>
      <c r="C254" s="121">
        <f>SUM(C255:C257)</f>
        <v>84420.5</v>
      </c>
      <c r="D254" s="116">
        <f>SUM(D255:D257)</f>
        <v>79009.95</v>
      </c>
    </row>
    <row r="255" spans="1:7" x14ac:dyDescent="0.2">
      <c r="A255" s="1333" t="s">
        <v>636</v>
      </c>
      <c r="B255" s="1334"/>
      <c r="C255" s="42">
        <v>14539.5</v>
      </c>
      <c r="D255" s="42">
        <v>15004.3</v>
      </c>
    </row>
    <row r="256" spans="1:7" x14ac:dyDescent="0.2">
      <c r="A256" s="1215" t="s">
        <v>637</v>
      </c>
      <c r="B256" s="1216"/>
      <c r="C256" s="42">
        <v>14539.5</v>
      </c>
      <c r="D256" s="42">
        <v>8051.3</v>
      </c>
    </row>
    <row r="257" spans="1:4" ht="13.5" thickBot="1" x14ac:dyDescent="0.25">
      <c r="A257" s="1330" t="s">
        <v>638</v>
      </c>
      <c r="B257" s="1331"/>
      <c r="C257" s="42">
        <v>55341.5</v>
      </c>
      <c r="D257" s="42">
        <v>55954.35</v>
      </c>
    </row>
    <row r="258" spans="1:4" ht="26.25" customHeight="1" thickBot="1" x14ac:dyDescent="0.25">
      <c r="A258" s="1219" t="s">
        <v>686</v>
      </c>
      <c r="B258" s="1305"/>
      <c r="C258" s="844">
        <f>SUM(C259:C261)</f>
        <v>0</v>
      </c>
      <c r="D258" s="845">
        <f>SUM(D259:D261)</f>
        <v>0</v>
      </c>
    </row>
    <row r="259" spans="1:4" x14ac:dyDescent="0.2">
      <c r="A259" s="1333" t="s">
        <v>636</v>
      </c>
      <c r="B259" s="1334"/>
      <c r="C259" s="117">
        <v>0</v>
      </c>
      <c r="D259" s="118">
        <v>0</v>
      </c>
    </row>
    <row r="260" spans="1:4" x14ac:dyDescent="0.2">
      <c r="A260" s="1215" t="s">
        <v>637</v>
      </c>
      <c r="B260" s="1216"/>
      <c r="C260" s="119">
        <v>0</v>
      </c>
      <c r="D260" s="120">
        <v>0</v>
      </c>
    </row>
    <row r="261" spans="1:4" ht="13.5" thickBot="1" x14ac:dyDescent="0.25">
      <c r="A261" s="1330" t="s">
        <v>638</v>
      </c>
      <c r="B261" s="1331"/>
      <c r="C261" s="119">
        <v>0</v>
      </c>
      <c r="D261" s="120">
        <v>0</v>
      </c>
    </row>
    <row r="262" spans="1:4" ht="13.5" thickBot="1" x14ac:dyDescent="0.25">
      <c r="A262" s="1219" t="s">
        <v>21</v>
      </c>
      <c r="B262" s="1305"/>
      <c r="C262" s="846">
        <f>C254+C258+C250</f>
        <v>84420.5</v>
      </c>
      <c r="D262" s="846">
        <f>D254+D258+D250</f>
        <v>79009.95</v>
      </c>
    </row>
    <row r="265" spans="1:4" ht="60.75" customHeight="1" x14ac:dyDescent="0.2">
      <c r="A265" s="1332" t="s">
        <v>733</v>
      </c>
      <c r="B265" s="1332"/>
      <c r="C265" s="1332"/>
      <c r="D265" s="968"/>
    </row>
    <row r="266" spans="1:4" ht="13.5" thickBot="1" x14ac:dyDescent="0.25">
      <c r="A266" s="123"/>
      <c r="B266" s="123"/>
      <c r="C266" s="123"/>
    </row>
    <row r="267" spans="1:4" ht="26.25" thickBot="1" x14ac:dyDescent="0.25">
      <c r="A267" s="1120" t="s">
        <v>124</v>
      </c>
      <c r="B267" s="1121"/>
      <c r="C267" s="76" t="s">
        <v>577</v>
      </c>
      <c r="D267" s="124" t="s">
        <v>639</v>
      </c>
    </row>
    <row r="268" spans="1:4" ht="25.5" customHeight="1" x14ac:dyDescent="0.2">
      <c r="A268" s="1398" t="s">
        <v>640</v>
      </c>
      <c r="B268" s="1399"/>
      <c r="C268" s="125">
        <v>0</v>
      </c>
      <c r="D268" s="126">
        <v>0</v>
      </c>
    </row>
    <row r="269" spans="1:4" ht="26.25" customHeight="1" thickBot="1" x14ac:dyDescent="0.25">
      <c r="A269" s="1336" t="s">
        <v>641</v>
      </c>
      <c r="B269" s="1337"/>
      <c r="C269" s="127">
        <v>0</v>
      </c>
      <c r="D269" s="128">
        <v>0</v>
      </c>
    </row>
    <row r="270" spans="1:4" ht="13.5" thickBot="1" x14ac:dyDescent="0.25">
      <c r="A270" s="1393" t="s">
        <v>56</v>
      </c>
      <c r="B270" s="1115"/>
      <c r="C270" s="129">
        <f>SUM(C268:C269)</f>
        <v>0</v>
      </c>
      <c r="D270" s="130">
        <f>SUM(D268:D269)</f>
        <v>0</v>
      </c>
    </row>
    <row r="276" spans="1:5" ht="15" x14ac:dyDescent="0.2">
      <c r="A276" s="1335" t="s">
        <v>694</v>
      </c>
      <c r="B276" s="1335"/>
      <c r="C276" s="1335"/>
      <c r="D276" s="1335"/>
      <c r="E276" s="1335"/>
    </row>
    <row r="277" spans="1:5" ht="13.5" thickBot="1" x14ac:dyDescent="0.25">
      <c r="A277" s="143"/>
      <c r="B277" s="143"/>
      <c r="C277" s="143"/>
      <c r="D277" s="143"/>
      <c r="E277" s="143"/>
    </row>
    <row r="278" spans="1:5" ht="13.5" thickBot="1" x14ac:dyDescent="0.25">
      <c r="A278" s="218" t="s">
        <v>642</v>
      </c>
      <c r="B278" s="1306" t="s">
        <v>153</v>
      </c>
      <c r="C278" s="1220"/>
      <c r="D278" s="1306" t="s">
        <v>643</v>
      </c>
      <c r="E278" s="1220"/>
    </row>
    <row r="279" spans="1:5" ht="13.5" thickBot="1" x14ac:dyDescent="0.25">
      <c r="A279" s="131"/>
      <c r="B279" s="132" t="s">
        <v>645</v>
      </c>
      <c r="C279" s="133" t="s">
        <v>646</v>
      </c>
      <c r="D279" s="134" t="s">
        <v>647</v>
      </c>
      <c r="E279" s="133" t="s">
        <v>648</v>
      </c>
    </row>
    <row r="280" spans="1:5" ht="13.5" thickBot="1" x14ac:dyDescent="0.25">
      <c r="A280" s="135" t="s">
        <v>644</v>
      </c>
      <c r="B280" s="1306"/>
      <c r="C280" s="1307"/>
      <c r="D280" s="1307"/>
      <c r="E280" s="1308"/>
    </row>
    <row r="281" spans="1:5" x14ac:dyDescent="0.2">
      <c r="A281" s="136" t="s">
        <v>649</v>
      </c>
      <c r="B281" s="137">
        <v>0</v>
      </c>
      <c r="C281" s="137">
        <v>0</v>
      </c>
      <c r="D281" s="138">
        <v>0</v>
      </c>
      <c r="E281" s="137">
        <v>0</v>
      </c>
    </row>
    <row r="282" spans="1:5" ht="25.5" x14ac:dyDescent="0.2">
      <c r="A282" s="136" t="s">
        <v>650</v>
      </c>
      <c r="B282" s="137">
        <v>0</v>
      </c>
      <c r="C282" s="137">
        <v>0</v>
      </c>
      <c r="D282" s="138">
        <v>0</v>
      </c>
      <c r="E282" s="137">
        <v>0</v>
      </c>
    </row>
    <row r="283" spans="1:5" x14ac:dyDescent="0.2">
      <c r="A283" s="136" t="s">
        <v>651</v>
      </c>
      <c r="B283" s="137"/>
      <c r="C283" s="137"/>
      <c r="D283" s="138"/>
      <c r="E283" s="137"/>
    </row>
    <row r="284" spans="1:5" x14ac:dyDescent="0.2">
      <c r="A284" s="136" t="s">
        <v>734</v>
      </c>
      <c r="B284" s="139">
        <f>SUM(B285:B286)</f>
        <v>0</v>
      </c>
      <c r="C284" s="139">
        <f>SUM(C285:C286)</f>
        <v>0</v>
      </c>
      <c r="D284" s="139">
        <f>SUM(D285:D286)</f>
        <v>0</v>
      </c>
      <c r="E284" s="139">
        <f>SUM(E285:E286)</f>
        <v>0</v>
      </c>
    </row>
    <row r="285" spans="1:5" x14ac:dyDescent="0.2">
      <c r="A285" s="110" t="s">
        <v>103</v>
      </c>
      <c r="B285" s="139">
        <v>0</v>
      </c>
      <c r="C285" s="139">
        <v>0</v>
      </c>
      <c r="D285" s="140">
        <v>0</v>
      </c>
      <c r="E285" s="139">
        <v>0</v>
      </c>
    </row>
    <row r="286" spans="1:5" ht="13.5" thickBot="1" x14ac:dyDescent="0.25">
      <c r="A286" s="141" t="s">
        <v>103</v>
      </c>
      <c r="B286" s="142">
        <v>0</v>
      </c>
      <c r="C286" s="142">
        <v>0</v>
      </c>
      <c r="D286" s="143">
        <v>0</v>
      </c>
      <c r="E286" s="142">
        <v>0</v>
      </c>
    </row>
    <row r="287" spans="1:5" ht="13.5" thickBot="1" x14ac:dyDescent="0.25">
      <c r="A287" s="144" t="s">
        <v>56</v>
      </c>
      <c r="B287" s="77">
        <f>SUM(B281:B284)</f>
        <v>0</v>
      </c>
      <c r="C287" s="77">
        <f>SUM(C281:C284)</f>
        <v>0</v>
      </c>
      <c r="D287" s="77">
        <f>SUM(D281:D284)</f>
        <v>0</v>
      </c>
      <c r="E287" s="77">
        <f>SUM(E281:E284)</f>
        <v>0</v>
      </c>
    </row>
    <row r="288" spans="1:5" ht="13.5" thickBot="1" x14ac:dyDescent="0.25">
      <c r="A288" s="135" t="s">
        <v>652</v>
      </c>
      <c r="B288" s="1306"/>
      <c r="C288" s="1307"/>
      <c r="D288" s="1307"/>
      <c r="E288" s="1308"/>
    </row>
    <row r="289" spans="1:7" x14ac:dyDescent="0.2">
      <c r="A289" s="136" t="s">
        <v>649</v>
      </c>
      <c r="B289" s="137">
        <v>0</v>
      </c>
      <c r="C289" s="137">
        <v>0</v>
      </c>
      <c r="D289" s="138">
        <v>0</v>
      </c>
      <c r="E289" s="137">
        <v>0</v>
      </c>
    </row>
    <row r="290" spans="1:7" ht="25.5" x14ac:dyDescent="0.2">
      <c r="A290" s="136" t="s">
        <v>650</v>
      </c>
      <c r="B290" s="137">
        <v>0</v>
      </c>
      <c r="C290" s="137">
        <v>0</v>
      </c>
      <c r="D290" s="138">
        <v>0</v>
      </c>
      <c r="E290" s="137">
        <v>0</v>
      </c>
    </row>
    <row r="291" spans="1:7" x14ac:dyDescent="0.2">
      <c r="A291" s="136" t="s">
        <v>651</v>
      </c>
      <c r="B291" s="137">
        <v>0</v>
      </c>
      <c r="C291" s="137">
        <v>0</v>
      </c>
      <c r="D291" s="138">
        <v>0</v>
      </c>
      <c r="E291" s="137">
        <v>0</v>
      </c>
    </row>
    <row r="292" spans="1:7" x14ac:dyDescent="0.2">
      <c r="A292" s="136" t="s">
        <v>734</v>
      </c>
      <c r="B292" s="139">
        <v>0</v>
      </c>
      <c r="C292" s="139">
        <f>SUM(C293:C294)</f>
        <v>0</v>
      </c>
      <c r="D292" s="139">
        <f>SUM(D293:D294)</f>
        <v>0</v>
      </c>
      <c r="E292" s="139">
        <f>SUM(E293:E294)</f>
        <v>0</v>
      </c>
    </row>
    <row r="293" spans="1:7" x14ac:dyDescent="0.2">
      <c r="A293" s="110" t="s">
        <v>103</v>
      </c>
      <c r="B293" s="139"/>
      <c r="C293" s="139"/>
      <c r="D293" s="140"/>
      <c r="E293" s="139"/>
    </row>
    <row r="294" spans="1:7" ht="13.5" thickBot="1" x14ac:dyDescent="0.25">
      <c r="A294" s="141" t="s">
        <v>103</v>
      </c>
      <c r="B294" s="142"/>
      <c r="C294" s="142"/>
      <c r="D294" s="143"/>
      <c r="E294" s="142"/>
    </row>
    <row r="295" spans="1:7" ht="13.5" thickBot="1" x14ac:dyDescent="0.25">
      <c r="A295" s="145" t="s">
        <v>56</v>
      </c>
      <c r="B295" s="77">
        <f>SUM(B289:B292)</f>
        <v>0</v>
      </c>
      <c r="C295" s="77">
        <f>SUM(C289:C292)</f>
        <v>0</v>
      </c>
      <c r="D295" s="77">
        <f>SUM(D289:D292)</f>
        <v>0</v>
      </c>
      <c r="E295" s="77">
        <f>SUM(E289:E292)</f>
        <v>0</v>
      </c>
    </row>
    <row r="299" spans="1:7" ht="29.25" customHeight="1" x14ac:dyDescent="0.2">
      <c r="A299" s="1332" t="s">
        <v>693</v>
      </c>
      <c r="B299" s="1332"/>
      <c r="C299" s="1332"/>
      <c r="D299" s="1332"/>
      <c r="E299" s="1332"/>
      <c r="G299" s="146"/>
    </row>
    <row r="300" spans="1:7" ht="13.5" thickBot="1" x14ac:dyDescent="0.25">
      <c r="A300" s="157"/>
      <c r="G300" s="146"/>
    </row>
    <row r="301" spans="1:7" ht="64.5" thickBot="1" x14ac:dyDescent="0.25">
      <c r="A301" s="1394" t="s">
        <v>487</v>
      </c>
      <c r="B301" s="1395"/>
      <c r="C301" s="76" t="s">
        <v>577</v>
      </c>
      <c r="D301" s="124" t="s">
        <v>486</v>
      </c>
      <c r="E301" s="124" t="s">
        <v>716</v>
      </c>
      <c r="G301" s="201"/>
    </row>
    <row r="302" spans="1:7" ht="305.25" customHeight="1" x14ac:dyDescent="0.2">
      <c r="A302" s="1404" t="s">
        <v>227</v>
      </c>
      <c r="B302" s="1405"/>
      <c r="C302" s="820">
        <v>50341194.82</v>
      </c>
      <c r="D302" s="820">
        <v>30968397.510000002</v>
      </c>
      <c r="E302" s="848" t="s">
        <v>890</v>
      </c>
      <c r="F302" s="847"/>
      <c r="G302" s="201"/>
    </row>
    <row r="303" spans="1:7" x14ac:dyDescent="0.2">
      <c r="A303" s="1326" t="s">
        <v>812</v>
      </c>
      <c r="B303" s="1327"/>
      <c r="C303" s="849">
        <v>0</v>
      </c>
      <c r="D303" s="147">
        <v>0</v>
      </c>
      <c r="E303" s="120"/>
      <c r="G303" s="201"/>
    </row>
    <row r="304" spans="1:7" ht="12.75" customHeight="1" x14ac:dyDescent="0.2">
      <c r="A304" s="1400" t="s">
        <v>563</v>
      </c>
      <c r="B304" s="1401"/>
      <c r="C304" s="850">
        <v>0</v>
      </c>
      <c r="D304" s="147">
        <v>0</v>
      </c>
      <c r="E304" s="120"/>
      <c r="G304" s="202"/>
    </row>
    <row r="305" spans="1:7" x14ac:dyDescent="0.2">
      <c r="A305" s="1422" t="s">
        <v>228</v>
      </c>
      <c r="B305" s="1423"/>
      <c r="C305" s="850">
        <v>0</v>
      </c>
      <c r="D305" s="147">
        <v>0</v>
      </c>
      <c r="E305" s="120"/>
      <c r="G305" s="201"/>
    </row>
    <row r="306" spans="1:7" x14ac:dyDescent="0.2">
      <c r="A306" s="1326" t="s">
        <v>713</v>
      </c>
      <c r="B306" s="1327"/>
      <c r="C306" s="851">
        <v>0</v>
      </c>
      <c r="D306" s="148">
        <v>0</v>
      </c>
      <c r="E306" s="149"/>
      <c r="G306" s="201"/>
    </row>
    <row r="307" spans="1:7" x14ac:dyDescent="0.2">
      <c r="A307" s="1326" t="s">
        <v>714</v>
      </c>
      <c r="B307" s="1327"/>
      <c r="C307" s="851">
        <v>0</v>
      </c>
      <c r="D307" s="148">
        <v>0</v>
      </c>
      <c r="E307" s="149"/>
      <c r="G307" s="201"/>
    </row>
    <row r="308" spans="1:7" x14ac:dyDescent="0.2">
      <c r="A308" s="1326" t="s">
        <v>715</v>
      </c>
      <c r="B308" s="1327"/>
      <c r="C308" s="851">
        <v>0</v>
      </c>
      <c r="D308" s="148">
        <v>0</v>
      </c>
      <c r="E308" s="149"/>
      <c r="G308" s="201"/>
    </row>
    <row r="309" spans="1:7" x14ac:dyDescent="0.2">
      <c r="A309" s="1326" t="s">
        <v>229</v>
      </c>
      <c r="B309" s="1327"/>
      <c r="C309" s="850">
        <v>0</v>
      </c>
      <c r="D309" s="147">
        <v>0</v>
      </c>
      <c r="E309" s="120"/>
    </row>
    <row r="310" spans="1:7" ht="13.5" thickBot="1" x14ac:dyDescent="0.25">
      <c r="A310" s="1396" t="s">
        <v>60</v>
      </c>
      <c r="B310" s="1397"/>
      <c r="C310" s="852">
        <v>0</v>
      </c>
      <c r="D310" s="150">
        <v>0</v>
      </c>
      <c r="E310" s="151"/>
    </row>
    <row r="311" spans="1:7" ht="13.5" thickBot="1" x14ac:dyDescent="0.25">
      <c r="A311" s="1402" t="s">
        <v>288</v>
      </c>
      <c r="B311" s="1403"/>
      <c r="C311" s="152">
        <f>C302+C303+C305+C309+C306+C307+C308+C310</f>
        <v>50341194.82</v>
      </c>
      <c r="D311" s="152">
        <f>D302+D303+D305+D309+D306+D307+D308+D310</f>
        <v>30968397.510000002</v>
      </c>
      <c r="E311" s="153"/>
    </row>
    <row r="312" spans="1:7" ht="15" x14ac:dyDescent="0.2">
      <c r="A312" s="1325" t="s">
        <v>692</v>
      </c>
      <c r="B312" s="1325"/>
      <c r="C312" s="1325"/>
      <c r="D312" s="1325"/>
    </row>
    <row r="313" spans="1:7" ht="13.5" thickBot="1" x14ac:dyDescent="0.25">
      <c r="A313" s="95"/>
      <c r="B313" s="96"/>
      <c r="C313" s="97"/>
      <c r="D313" s="97"/>
    </row>
    <row r="314" spans="1:7" ht="26.25" thickBot="1" x14ac:dyDescent="0.25">
      <c r="A314" s="1321" t="s">
        <v>802</v>
      </c>
      <c r="B314" s="1322"/>
      <c r="C314" s="98" t="s">
        <v>577</v>
      </c>
      <c r="D314" s="79" t="s">
        <v>639</v>
      </c>
    </row>
    <row r="315" spans="1:7" ht="32.25" customHeight="1" thickBot="1" x14ac:dyDescent="0.25">
      <c r="A315" s="1060" t="s">
        <v>558</v>
      </c>
      <c r="B315" s="1220"/>
      <c r="C315" s="820">
        <v>0</v>
      </c>
      <c r="D315" s="822">
        <v>0</v>
      </c>
    </row>
    <row r="316" spans="1:7" ht="13.5" thickBot="1" x14ac:dyDescent="0.25">
      <c r="A316" s="1060" t="s">
        <v>559</v>
      </c>
      <c r="B316" s="1220"/>
      <c r="C316" s="820">
        <v>0</v>
      </c>
      <c r="D316" s="822">
        <v>0</v>
      </c>
    </row>
    <row r="317" spans="1:7" ht="13.5" thickBot="1" x14ac:dyDescent="0.25">
      <c r="A317" s="1060" t="s">
        <v>560</v>
      </c>
      <c r="B317" s="1220"/>
      <c r="C317" s="820">
        <v>0</v>
      </c>
      <c r="D317" s="822">
        <v>0</v>
      </c>
    </row>
    <row r="318" spans="1:7" ht="25.5" customHeight="1" thickBot="1" x14ac:dyDescent="0.25">
      <c r="A318" s="1060" t="s">
        <v>813</v>
      </c>
      <c r="B318" s="1220"/>
      <c r="C318" s="820">
        <v>2861001820</v>
      </c>
      <c r="D318" s="822">
        <v>2861001820</v>
      </c>
    </row>
    <row r="319" spans="1:7" ht="27" customHeight="1" thickBot="1" x14ac:dyDescent="0.25">
      <c r="A319" s="1060" t="s">
        <v>561</v>
      </c>
      <c r="B319" s="1220"/>
      <c r="C319" s="820">
        <v>0</v>
      </c>
      <c r="D319" s="822">
        <v>0</v>
      </c>
    </row>
    <row r="320" spans="1:7" ht="13.5" thickBot="1" x14ac:dyDescent="0.25">
      <c r="A320" s="1323" t="s">
        <v>562</v>
      </c>
      <c r="B320" s="1220"/>
      <c r="C320" s="820">
        <v>0</v>
      </c>
      <c r="D320" s="822">
        <v>0</v>
      </c>
    </row>
    <row r="321" spans="1:4" ht="29.25" customHeight="1" thickBot="1" x14ac:dyDescent="0.25">
      <c r="A321" s="1323" t="s">
        <v>814</v>
      </c>
      <c r="B321" s="1220"/>
      <c r="C321" s="820">
        <v>0</v>
      </c>
      <c r="D321" s="822">
        <v>0</v>
      </c>
    </row>
    <row r="322" spans="1:4" ht="25.5" customHeight="1" thickBot="1" x14ac:dyDescent="0.25">
      <c r="A322" s="1060" t="s">
        <v>861</v>
      </c>
      <c r="B322" s="1203"/>
      <c r="C322" s="820">
        <v>0</v>
      </c>
      <c r="D322" s="822">
        <v>0</v>
      </c>
    </row>
    <row r="323" spans="1:4" ht="13.5" thickBot="1" x14ac:dyDescent="0.25">
      <c r="A323" s="1323" t="s">
        <v>815</v>
      </c>
      <c r="B323" s="1203"/>
      <c r="C323" s="820">
        <v>229703168.81</v>
      </c>
      <c r="D323" s="861">
        <v>221956845.99000001</v>
      </c>
    </row>
    <row r="324" spans="1:4" ht="13.5" customHeight="1" x14ac:dyDescent="0.2">
      <c r="A324" s="1328" t="s">
        <v>0</v>
      </c>
      <c r="B324" s="1329"/>
      <c r="C324" s="854">
        <v>0</v>
      </c>
      <c r="D324" s="860">
        <v>0</v>
      </c>
    </row>
    <row r="325" spans="1:4" x14ac:dyDescent="0.2">
      <c r="A325" s="1074" t="s">
        <v>26</v>
      </c>
      <c r="B325" s="1202"/>
      <c r="C325" s="856">
        <v>0</v>
      </c>
      <c r="D325" s="855">
        <v>0</v>
      </c>
    </row>
    <row r="326" spans="1:4" ht="16.5" customHeight="1" x14ac:dyDescent="0.2">
      <c r="A326" s="1177" t="s">
        <v>1</v>
      </c>
      <c r="B326" s="1202"/>
      <c r="C326" s="856">
        <v>0</v>
      </c>
      <c r="D326" s="855">
        <v>0</v>
      </c>
    </row>
    <row r="327" spans="1:4" ht="56.25" customHeight="1" x14ac:dyDescent="0.2">
      <c r="A327" s="1221" t="s">
        <v>862</v>
      </c>
      <c r="B327" s="1202"/>
      <c r="C327" s="856">
        <v>3500000</v>
      </c>
      <c r="D327" s="855">
        <v>3500000</v>
      </c>
    </row>
    <row r="328" spans="1:4" x14ac:dyDescent="0.2">
      <c r="A328" s="1177" t="s">
        <v>2</v>
      </c>
      <c r="B328" s="1202"/>
      <c r="C328" s="856">
        <v>0</v>
      </c>
      <c r="D328" s="855">
        <v>0</v>
      </c>
    </row>
    <row r="329" spans="1:4" x14ac:dyDescent="0.2">
      <c r="A329" s="1177" t="s">
        <v>3</v>
      </c>
      <c r="B329" s="1202"/>
      <c r="C329" s="856">
        <v>0</v>
      </c>
      <c r="D329" s="855">
        <v>0</v>
      </c>
    </row>
    <row r="330" spans="1:4" x14ac:dyDescent="0.2">
      <c r="A330" s="1177" t="s">
        <v>4</v>
      </c>
      <c r="B330" s="1202"/>
      <c r="C330" s="856">
        <v>0</v>
      </c>
      <c r="D330" s="855">
        <v>0</v>
      </c>
    </row>
    <row r="331" spans="1:4" ht="26.25" customHeight="1" x14ac:dyDescent="0.2">
      <c r="A331" s="1177" t="s">
        <v>5</v>
      </c>
      <c r="B331" s="1202"/>
      <c r="C331" s="857">
        <v>62230976.789999999</v>
      </c>
      <c r="D331" s="858">
        <v>61863768.890000001</v>
      </c>
    </row>
    <row r="332" spans="1:4" x14ac:dyDescent="0.2">
      <c r="A332" s="1177" t="s">
        <v>6</v>
      </c>
      <c r="B332" s="1202"/>
      <c r="C332" s="857">
        <v>0</v>
      </c>
      <c r="D332" s="858">
        <v>0</v>
      </c>
    </row>
    <row r="333" spans="1:4" x14ac:dyDescent="0.2">
      <c r="A333" s="1177" t="s">
        <v>7</v>
      </c>
      <c r="B333" s="1202"/>
      <c r="C333" s="857">
        <v>132209925.7</v>
      </c>
      <c r="D333" s="858">
        <v>132209925.7</v>
      </c>
    </row>
    <row r="334" spans="1:4" x14ac:dyDescent="0.2">
      <c r="A334" s="1177" t="s">
        <v>8</v>
      </c>
      <c r="B334" s="1202"/>
      <c r="C334" s="857">
        <v>0</v>
      </c>
      <c r="D334" s="858">
        <v>0</v>
      </c>
    </row>
    <row r="335" spans="1:4" x14ac:dyDescent="0.2">
      <c r="A335" s="1177" t="s">
        <v>9</v>
      </c>
      <c r="B335" s="1202"/>
      <c r="C335" s="857">
        <v>0</v>
      </c>
      <c r="D335" s="858">
        <v>0</v>
      </c>
    </row>
    <row r="336" spans="1:4" x14ac:dyDescent="0.2">
      <c r="A336" s="1177" t="s">
        <v>10</v>
      </c>
      <c r="B336" s="1202"/>
      <c r="C336" s="857">
        <v>0</v>
      </c>
      <c r="D336" s="858">
        <v>0</v>
      </c>
    </row>
    <row r="337" spans="1:8" x14ac:dyDescent="0.2">
      <c r="A337" s="1204" t="s">
        <v>16</v>
      </c>
      <c r="B337" s="1202"/>
      <c r="C337" s="857">
        <v>105000</v>
      </c>
      <c r="D337" s="857">
        <v>105000</v>
      </c>
    </row>
    <row r="338" spans="1:8" x14ac:dyDescent="0.2">
      <c r="A338" s="1204" t="s">
        <v>17</v>
      </c>
      <c r="B338" s="1202"/>
      <c r="C338" s="857">
        <v>431924</v>
      </c>
      <c r="D338" s="857">
        <v>431924</v>
      </c>
    </row>
    <row r="339" spans="1:8" ht="27" customHeight="1" x14ac:dyDescent="0.2">
      <c r="A339" s="1218" t="s">
        <v>18</v>
      </c>
      <c r="B339" s="1202"/>
      <c r="C339" s="857">
        <v>0</v>
      </c>
      <c r="D339" s="858">
        <v>0</v>
      </c>
    </row>
    <row r="340" spans="1:8" ht="27" customHeight="1" x14ac:dyDescent="0.2">
      <c r="A340" s="1218" t="s">
        <v>19</v>
      </c>
      <c r="B340" s="1202"/>
      <c r="C340" s="857">
        <v>0</v>
      </c>
      <c r="D340" s="858">
        <v>0</v>
      </c>
    </row>
    <row r="341" spans="1:8" x14ac:dyDescent="0.2">
      <c r="A341" s="1204" t="s">
        <v>724</v>
      </c>
      <c r="B341" s="1202"/>
      <c r="C341" s="857">
        <v>0</v>
      </c>
      <c r="D341" s="858">
        <v>0</v>
      </c>
    </row>
    <row r="342" spans="1:8" x14ac:dyDescent="0.2">
      <c r="A342" s="1204" t="s">
        <v>20</v>
      </c>
      <c r="B342" s="1202"/>
      <c r="C342" s="857">
        <v>0</v>
      </c>
      <c r="D342" s="858">
        <v>0</v>
      </c>
    </row>
    <row r="343" spans="1:8" ht="13.5" thickBot="1" x14ac:dyDescent="0.25">
      <c r="A343" s="1222" t="s">
        <v>635</v>
      </c>
      <c r="B343" s="1223"/>
      <c r="C343" s="859">
        <v>31225342.32</v>
      </c>
      <c r="D343" s="858">
        <v>23846227.399999999</v>
      </c>
    </row>
    <row r="344" spans="1:8" ht="13.5" thickBot="1" x14ac:dyDescent="0.25">
      <c r="A344" s="1219" t="s">
        <v>56</v>
      </c>
      <c r="B344" s="1220"/>
      <c r="C344" s="122">
        <f>SUM(C315:C323)</f>
        <v>3090704988.8099999</v>
      </c>
      <c r="D344" s="122">
        <f>SUM(D315:D323)</f>
        <v>3082958665.9899998</v>
      </c>
    </row>
    <row r="345" spans="1:8" x14ac:dyDescent="0.2">
      <c r="A345" s="19"/>
      <c r="B345" s="19"/>
      <c r="C345" s="19"/>
      <c r="D345" s="19"/>
    </row>
    <row r="346" spans="1:8" x14ac:dyDescent="0.2">
      <c r="A346" s="19"/>
      <c r="B346" s="19"/>
      <c r="C346" s="19"/>
      <c r="D346" s="19"/>
    </row>
    <row r="347" spans="1:8" x14ac:dyDescent="0.2">
      <c r="A347" s="1319"/>
      <c r="B347" s="1320"/>
      <c r="C347" s="1320"/>
      <c r="D347" s="19"/>
    </row>
    <row r="350" spans="1:8" ht="15" x14ac:dyDescent="0.2">
      <c r="A350" s="1217" t="s">
        <v>691</v>
      </c>
      <c r="B350" s="1217"/>
      <c r="C350" s="1217"/>
    </row>
    <row r="351" spans="1:8" ht="13.5" thickBot="1" x14ac:dyDescent="0.25">
      <c r="A351" s="203"/>
      <c r="B351" s="97"/>
      <c r="C351" s="97"/>
    </row>
    <row r="352" spans="1:8" ht="26.25" thickBot="1" x14ac:dyDescent="0.25">
      <c r="A352" s="1219" t="s">
        <v>105</v>
      </c>
      <c r="B352" s="1310"/>
      <c r="C352" s="154" t="s">
        <v>485</v>
      </c>
      <c r="D352" s="79" t="s">
        <v>486</v>
      </c>
      <c r="G352" s="1309"/>
      <c r="H352" s="1309"/>
    </row>
    <row r="353" spans="1:8" ht="13.5" thickBot="1" x14ac:dyDescent="0.25">
      <c r="A353" s="1311" t="s">
        <v>106</v>
      </c>
      <c r="B353" s="1312"/>
      <c r="C353" s="862">
        <f>SUM(C354:C363)</f>
        <v>4201767.13</v>
      </c>
      <c r="D353" s="863">
        <f>SUM(D354:D363)</f>
        <v>4812279.5599999996</v>
      </c>
      <c r="G353" s="1309"/>
      <c r="H353" s="1309"/>
    </row>
    <row r="354" spans="1:8" ht="55.5" customHeight="1" x14ac:dyDescent="0.2">
      <c r="A354" s="1271" t="s">
        <v>725</v>
      </c>
      <c r="B354" s="1273"/>
      <c r="C354" s="42">
        <v>0</v>
      </c>
      <c r="D354" s="42">
        <v>0</v>
      </c>
      <c r="G354" s="1309"/>
      <c r="H354" s="1309"/>
    </row>
    <row r="355" spans="1:8" x14ac:dyDescent="0.2">
      <c r="A355" s="1313" t="s">
        <v>498</v>
      </c>
      <c r="B355" s="1314"/>
      <c r="C355" s="42">
        <v>0</v>
      </c>
      <c r="D355" s="42">
        <v>0</v>
      </c>
    </row>
    <row r="356" spans="1:8" x14ac:dyDescent="0.2">
      <c r="A356" s="1143" t="s">
        <v>108</v>
      </c>
      <c r="B356" s="1144"/>
      <c r="C356" s="42">
        <v>0</v>
      </c>
      <c r="D356" s="42">
        <v>0</v>
      </c>
    </row>
    <row r="357" spans="1:8" ht="28.5" customHeight="1" x14ac:dyDescent="0.2">
      <c r="A357" s="1074" t="s">
        <v>821</v>
      </c>
      <c r="B357" s="1075"/>
      <c r="C357" s="42">
        <v>0</v>
      </c>
      <c r="D357" s="42">
        <v>0</v>
      </c>
    </row>
    <row r="358" spans="1:8" ht="32.25" customHeight="1" x14ac:dyDescent="0.2">
      <c r="A358" s="1074" t="s">
        <v>499</v>
      </c>
      <c r="B358" s="1075"/>
      <c r="C358" s="42">
        <v>3984659.06</v>
      </c>
      <c r="D358" s="42">
        <v>4679689.96</v>
      </c>
    </row>
    <row r="359" spans="1:8" x14ac:dyDescent="0.2">
      <c r="A359" s="1076" t="s">
        <v>500</v>
      </c>
      <c r="B359" s="1077"/>
      <c r="C359" s="42">
        <v>0</v>
      </c>
      <c r="D359" s="42">
        <v>0</v>
      </c>
    </row>
    <row r="360" spans="1:8" x14ac:dyDescent="0.2">
      <c r="A360" s="1076" t="s">
        <v>501</v>
      </c>
      <c r="B360" s="1077"/>
      <c r="C360" s="42">
        <v>0</v>
      </c>
      <c r="D360" s="42">
        <v>0</v>
      </c>
    </row>
    <row r="361" spans="1:8" x14ac:dyDescent="0.2">
      <c r="A361" s="1143" t="s">
        <v>109</v>
      </c>
      <c r="B361" s="1144"/>
      <c r="C361" s="42">
        <v>0</v>
      </c>
      <c r="D361" s="42">
        <v>0</v>
      </c>
    </row>
    <row r="362" spans="1:8" x14ac:dyDescent="0.2">
      <c r="A362" s="1076" t="s">
        <v>502</v>
      </c>
      <c r="B362" s="1077"/>
      <c r="C362" s="42">
        <v>0</v>
      </c>
      <c r="D362" s="42">
        <v>0</v>
      </c>
    </row>
    <row r="363" spans="1:8" ht="13.5" thickBot="1" x14ac:dyDescent="0.25">
      <c r="A363" s="1317" t="s">
        <v>60</v>
      </c>
      <c r="B363" s="1318"/>
      <c r="C363" s="42">
        <v>217108.07</v>
      </c>
      <c r="D363" s="42">
        <v>132589.6</v>
      </c>
    </row>
    <row r="364" spans="1:8" ht="13.5" thickBot="1" x14ac:dyDescent="0.25">
      <c r="A364" s="1311" t="s">
        <v>110</v>
      </c>
      <c r="B364" s="1312"/>
      <c r="C364" s="862">
        <f>SUM(C365:C374)</f>
        <v>24910062.980000004</v>
      </c>
      <c r="D364" s="790">
        <f>SUM(D365:D374)</f>
        <v>46900031.089999996</v>
      </c>
    </row>
    <row r="365" spans="1:8" ht="59.25" customHeight="1" x14ac:dyDescent="0.2">
      <c r="A365" s="1271" t="s">
        <v>725</v>
      </c>
      <c r="B365" s="1273"/>
      <c r="C365" s="42">
        <v>0</v>
      </c>
      <c r="D365" s="42">
        <v>0</v>
      </c>
    </row>
    <row r="366" spans="1:8" x14ac:dyDescent="0.2">
      <c r="A366" s="1313" t="s">
        <v>498</v>
      </c>
      <c r="B366" s="1314"/>
      <c r="C366" s="42">
        <v>3152047.85</v>
      </c>
      <c r="D366" s="42">
        <v>2759468.31</v>
      </c>
    </row>
    <row r="367" spans="1:8" x14ac:dyDescent="0.2">
      <c r="A367" s="1143" t="s">
        <v>108</v>
      </c>
      <c r="B367" s="1144"/>
      <c r="C367" s="42">
        <v>0</v>
      </c>
      <c r="D367" s="42">
        <v>0</v>
      </c>
    </row>
    <row r="368" spans="1:8" ht="27.75" customHeight="1" x14ac:dyDescent="0.2">
      <c r="A368" s="1074" t="s">
        <v>821</v>
      </c>
      <c r="B368" s="1075"/>
      <c r="C368" s="42">
        <v>0</v>
      </c>
      <c r="D368" s="42">
        <v>0</v>
      </c>
      <c r="E368" s="219"/>
    </row>
    <row r="369" spans="1:5" ht="24.75" customHeight="1" x14ac:dyDescent="0.2">
      <c r="A369" s="1074" t="s">
        <v>499</v>
      </c>
      <c r="B369" s="1075"/>
      <c r="C369" s="42">
        <v>21629658.620000001</v>
      </c>
      <c r="D369" s="42">
        <v>30714941.710000001</v>
      </c>
    </row>
    <row r="370" spans="1:5" x14ac:dyDescent="0.2">
      <c r="A370" s="1074" t="s">
        <v>500</v>
      </c>
      <c r="B370" s="1075"/>
      <c r="C370" s="42">
        <v>0</v>
      </c>
      <c r="D370" s="42">
        <v>0</v>
      </c>
    </row>
    <row r="371" spans="1:5" x14ac:dyDescent="0.2">
      <c r="A371" s="1076" t="s">
        <v>501</v>
      </c>
      <c r="B371" s="1077"/>
      <c r="C371" s="42">
        <v>8683.4</v>
      </c>
      <c r="D371" s="42">
        <v>12341275.23</v>
      </c>
    </row>
    <row r="372" spans="1:5" x14ac:dyDescent="0.2">
      <c r="A372" s="1076" t="s">
        <v>503</v>
      </c>
      <c r="B372" s="1077"/>
      <c r="C372" s="42">
        <v>399.01</v>
      </c>
      <c r="D372" s="42">
        <v>393.87</v>
      </c>
    </row>
    <row r="373" spans="1:5" x14ac:dyDescent="0.2">
      <c r="A373" s="1076" t="s">
        <v>502</v>
      </c>
      <c r="B373" s="1077"/>
      <c r="C373" s="42">
        <v>0</v>
      </c>
      <c r="D373" s="42">
        <v>0</v>
      </c>
    </row>
    <row r="374" spans="1:5" ht="13.5" thickBot="1" x14ac:dyDescent="0.25">
      <c r="A374" s="1346" t="s">
        <v>863</v>
      </c>
      <c r="B374" s="1347"/>
      <c r="C374" s="42">
        <v>119274.1</v>
      </c>
      <c r="D374" s="42">
        <v>1083951.97</v>
      </c>
    </row>
    <row r="375" spans="1:5" ht="13.5" thickBot="1" x14ac:dyDescent="0.25">
      <c r="A375" s="1207" t="s">
        <v>156</v>
      </c>
      <c r="B375" s="1208"/>
      <c r="C375" s="864">
        <f>C353+C364</f>
        <v>29111830.110000003</v>
      </c>
      <c r="D375" s="865">
        <f>D353+D364</f>
        <v>51712310.649999999</v>
      </c>
    </row>
    <row r="380" spans="1:5" ht="15" x14ac:dyDescent="0.25">
      <c r="A380" s="1343" t="s">
        <v>690</v>
      </c>
      <c r="B380" s="1343"/>
      <c r="C380" s="1343"/>
      <c r="D380" s="1291"/>
      <c r="E380" s="1291"/>
    </row>
    <row r="381" spans="1:5" ht="13.5" thickBot="1" x14ac:dyDescent="0.25">
      <c r="A381" s="97"/>
      <c r="B381" s="97"/>
      <c r="C381" s="97"/>
      <c r="D381" s="19"/>
    </row>
    <row r="382" spans="1:5" ht="26.25" thickBot="1" x14ac:dyDescent="0.25">
      <c r="A382" s="1348" t="s">
        <v>508</v>
      </c>
      <c r="B382" s="1349"/>
      <c r="C382" s="155" t="s">
        <v>485</v>
      </c>
      <c r="D382" s="115" t="s">
        <v>639</v>
      </c>
    </row>
    <row r="383" spans="1:5" x14ac:dyDescent="0.2">
      <c r="A383" s="1344" t="s">
        <v>11</v>
      </c>
      <c r="B383" s="1345"/>
      <c r="C383" s="819">
        <v>0</v>
      </c>
      <c r="D383" s="819">
        <v>155609.76</v>
      </c>
    </row>
    <row r="384" spans="1:5" x14ac:dyDescent="0.2">
      <c r="A384" s="1189" t="s">
        <v>509</v>
      </c>
      <c r="B384" s="1191"/>
      <c r="C384" s="820">
        <v>0</v>
      </c>
      <c r="D384" s="820">
        <v>0</v>
      </c>
    </row>
    <row r="385" spans="1:4" x14ac:dyDescent="0.2">
      <c r="A385" s="1189" t="s">
        <v>510</v>
      </c>
      <c r="B385" s="1191"/>
      <c r="C385" s="820">
        <v>0</v>
      </c>
      <c r="D385" s="820">
        <v>0</v>
      </c>
    </row>
    <row r="386" spans="1:4" ht="27.75" customHeight="1" x14ac:dyDescent="0.2">
      <c r="A386" s="1177" t="s">
        <v>511</v>
      </c>
      <c r="B386" s="1179"/>
      <c r="C386" s="820">
        <v>0</v>
      </c>
      <c r="D386" s="820">
        <v>0</v>
      </c>
    </row>
    <row r="387" spans="1:4" x14ac:dyDescent="0.2">
      <c r="A387" s="1177" t="s">
        <v>512</v>
      </c>
      <c r="B387" s="1179"/>
      <c r="C387" s="820">
        <v>0</v>
      </c>
      <c r="D387" s="820">
        <v>0</v>
      </c>
    </row>
    <row r="388" spans="1:4" x14ac:dyDescent="0.2">
      <c r="A388" s="1177" t="s">
        <v>655</v>
      </c>
      <c r="B388" s="1179"/>
      <c r="C388" s="820">
        <v>0</v>
      </c>
      <c r="D388" s="820">
        <v>0</v>
      </c>
    </row>
    <row r="389" spans="1:4" x14ac:dyDescent="0.2">
      <c r="A389" s="1177" t="s">
        <v>12</v>
      </c>
      <c r="B389" s="1179"/>
      <c r="C389" s="820">
        <v>0</v>
      </c>
      <c r="D389" s="820">
        <v>0</v>
      </c>
    </row>
    <row r="390" spans="1:4" x14ac:dyDescent="0.2">
      <c r="A390" s="1177" t="s">
        <v>635</v>
      </c>
      <c r="B390" s="1179"/>
      <c r="C390" s="820">
        <v>0</v>
      </c>
      <c r="D390" s="820">
        <v>155609.76</v>
      </c>
    </row>
    <row r="391" spans="1:4" x14ac:dyDescent="0.2">
      <c r="A391" s="1122" t="s">
        <v>513</v>
      </c>
      <c r="B391" s="1124"/>
      <c r="C391" s="819">
        <v>0</v>
      </c>
      <c r="D391" s="819">
        <v>0</v>
      </c>
    </row>
    <row r="392" spans="1:4" x14ac:dyDescent="0.2">
      <c r="A392" s="1076" t="s">
        <v>118</v>
      </c>
      <c r="B392" s="1077"/>
      <c r="C392" s="820">
        <v>0</v>
      </c>
      <c r="D392" s="820">
        <v>0</v>
      </c>
    </row>
    <row r="393" spans="1:4" x14ac:dyDescent="0.2">
      <c r="A393" s="1076" t="s">
        <v>514</v>
      </c>
      <c r="B393" s="1077"/>
      <c r="C393" s="820">
        <v>0</v>
      </c>
      <c r="D393" s="820">
        <v>0</v>
      </c>
    </row>
    <row r="394" spans="1:4" x14ac:dyDescent="0.2">
      <c r="A394" s="1410" t="s">
        <v>515</v>
      </c>
      <c r="B394" s="1411"/>
      <c r="C394" s="820">
        <v>0</v>
      </c>
      <c r="D394" s="820">
        <v>0</v>
      </c>
    </row>
    <row r="395" spans="1:4" ht="13.5" thickBot="1" x14ac:dyDescent="0.25">
      <c r="A395" s="1205" t="s">
        <v>635</v>
      </c>
      <c r="B395" s="1206"/>
      <c r="C395" s="820">
        <v>0</v>
      </c>
      <c r="D395" s="820">
        <v>0</v>
      </c>
    </row>
    <row r="396" spans="1:4" ht="13.5" thickBot="1" x14ac:dyDescent="0.25">
      <c r="A396" s="1207" t="s">
        <v>156</v>
      </c>
      <c r="B396" s="1208"/>
      <c r="C396" s="156">
        <f>C383+C391</f>
        <v>0</v>
      </c>
      <c r="D396" s="156">
        <f>D383+D391</f>
        <v>155609.76</v>
      </c>
    </row>
    <row r="399" spans="1:4" ht="26.25" customHeight="1" x14ac:dyDescent="0.2">
      <c r="A399" s="1409" t="s">
        <v>717</v>
      </c>
      <c r="B399" s="1023"/>
      <c r="C399" s="1023"/>
      <c r="D399" s="1023"/>
    </row>
    <row r="400" spans="1:4" ht="13.5" thickBot="1" x14ac:dyDescent="0.25">
      <c r="B400" s="157"/>
    </row>
    <row r="401" spans="1:9" ht="26.25" thickBot="1" x14ac:dyDescent="0.25">
      <c r="A401" s="1209"/>
      <c r="B401" s="1210"/>
      <c r="C401" s="158" t="s">
        <v>577</v>
      </c>
      <c r="D401" s="124" t="s">
        <v>486</v>
      </c>
    </row>
    <row r="402" spans="1:9" ht="13.5" thickBot="1" x14ac:dyDescent="0.25">
      <c r="A402" s="1400" t="s">
        <v>569</v>
      </c>
      <c r="B402" s="1401"/>
      <c r="C402" s="892">
        <v>81642504.090000004</v>
      </c>
      <c r="D402" s="892">
        <v>118323049.09</v>
      </c>
    </row>
    <row r="403" spans="1:9" ht="13.5" thickBot="1" x14ac:dyDescent="0.25">
      <c r="A403" s="1311" t="s">
        <v>288</v>
      </c>
      <c r="B403" s="1312"/>
      <c r="C403" s="153">
        <f>SUM(C402:C402)</f>
        <v>81642504.090000004</v>
      </c>
      <c r="D403" s="153">
        <f>SUM(D402:D402)</f>
        <v>118323049.09</v>
      </c>
    </row>
    <row r="406" spans="1:9" ht="14.45" customHeight="1" x14ac:dyDescent="0.2">
      <c r="A406" s="1409" t="s">
        <v>689</v>
      </c>
      <c r="B406" s="1409"/>
      <c r="C406" s="1409"/>
      <c r="D406" s="1409"/>
      <c r="E406" s="1409"/>
    </row>
    <row r="407" spans="1:9" ht="13.5" thickBot="1" x14ac:dyDescent="0.25">
      <c r="E407" s="19"/>
    </row>
    <row r="408" spans="1:9" ht="26.25" thickBot="1" x14ac:dyDescent="0.25">
      <c r="A408" s="1120" t="s">
        <v>190</v>
      </c>
      <c r="B408" s="1308"/>
      <c r="C408" s="74" t="s">
        <v>653</v>
      </c>
      <c r="D408" s="74" t="s">
        <v>654</v>
      </c>
      <c r="E408" s="19"/>
    </row>
    <row r="409" spans="1:9" ht="17.25" customHeight="1" thickBot="1" x14ac:dyDescent="0.25">
      <c r="A409" s="1412" t="s">
        <v>795</v>
      </c>
      <c r="B409" s="1413"/>
      <c r="C409" s="820">
        <v>10781881.26</v>
      </c>
      <c r="D409" s="820">
        <v>9321648.7599999998</v>
      </c>
      <c r="E409" s="19"/>
    </row>
    <row r="410" spans="1:9" x14ac:dyDescent="0.2">
      <c r="A410" s="19"/>
      <c r="B410" s="19"/>
      <c r="C410" s="19"/>
      <c r="D410" s="19"/>
      <c r="E410" s="19"/>
    </row>
    <row r="411" spans="1:9" ht="29.25" customHeight="1" x14ac:dyDescent="0.2">
      <c r="A411" s="1407" t="s">
        <v>782</v>
      </c>
      <c r="B411" s="1407"/>
      <c r="C411" s="1407"/>
      <c r="D411" s="1408"/>
      <c r="E411" s="1408"/>
    </row>
    <row r="416" spans="1:9" ht="15" x14ac:dyDescent="0.2">
      <c r="A416" s="1119" t="s">
        <v>718</v>
      </c>
      <c r="B416" s="1119"/>
      <c r="C416" s="1119"/>
      <c r="D416" s="1119"/>
      <c r="E416" s="1119"/>
      <c r="F416" s="1119"/>
      <c r="G416" s="1119"/>
      <c r="H416" s="1119"/>
      <c r="I416" s="1119"/>
    </row>
    <row r="418" spans="1:9" ht="15" x14ac:dyDescent="0.2">
      <c r="A418" s="1119" t="s">
        <v>688</v>
      </c>
      <c r="B418" s="1119"/>
      <c r="C418" s="1119"/>
      <c r="D418" s="1119"/>
      <c r="E418" s="1119"/>
      <c r="F418" s="1119"/>
      <c r="G418" s="1119"/>
      <c r="H418" s="1119"/>
      <c r="I418" s="1119"/>
    </row>
    <row r="419" spans="1:9" ht="13.5" thickBot="1" x14ac:dyDescent="0.25">
      <c r="A419" s="204"/>
      <c r="B419" s="204"/>
      <c r="C419" s="204"/>
      <c r="D419" s="204"/>
      <c r="E419" s="204"/>
      <c r="F419" s="204"/>
      <c r="G419" s="204"/>
      <c r="H419" s="204"/>
      <c r="I419" s="160"/>
    </row>
    <row r="420" spans="1:9" ht="26.25" thickBot="1" x14ac:dyDescent="0.25">
      <c r="A420" s="1289" t="s">
        <v>152</v>
      </c>
      <c r="B420" s="1315" t="s">
        <v>89</v>
      </c>
      <c r="C420" s="1406"/>
      <c r="D420" s="1378"/>
      <c r="E420" s="100" t="s">
        <v>246</v>
      </c>
      <c r="F420" s="1315" t="s">
        <v>90</v>
      </c>
      <c r="G420" s="1406"/>
      <c r="H420" s="1378"/>
      <c r="I420" s="221" t="s">
        <v>428</v>
      </c>
    </row>
    <row r="421" spans="1:9" ht="51.75" thickBot="1" x14ac:dyDescent="0.25">
      <c r="A421" s="1290"/>
      <c r="B421" s="161" t="s">
        <v>245</v>
      </c>
      <c r="C421" s="162" t="s">
        <v>194</v>
      </c>
      <c r="D421" s="163" t="s">
        <v>63</v>
      </c>
      <c r="E421" s="164" t="s">
        <v>567</v>
      </c>
      <c r="F421" s="161" t="s">
        <v>245</v>
      </c>
      <c r="G421" s="162" t="s">
        <v>247</v>
      </c>
      <c r="H421" s="163" t="s">
        <v>377</v>
      </c>
      <c r="I421" s="222"/>
    </row>
    <row r="422" spans="1:9" ht="26.25" thickBot="1" x14ac:dyDescent="0.25">
      <c r="A422" s="648" t="s">
        <v>864</v>
      </c>
      <c r="B422" s="819">
        <v>5079777246.6499996</v>
      </c>
      <c r="C422" s="819">
        <v>0</v>
      </c>
      <c r="D422" s="819">
        <v>0</v>
      </c>
      <c r="E422" s="819">
        <v>28382773.600000001</v>
      </c>
      <c r="F422" s="819">
        <v>0</v>
      </c>
      <c r="G422" s="819">
        <v>0</v>
      </c>
      <c r="H422" s="819">
        <v>0</v>
      </c>
      <c r="I422" s="866">
        <f>SUM(B422:H422)</f>
        <v>5108160020.25</v>
      </c>
    </row>
    <row r="423" spans="1:9" ht="13.5" thickBot="1" x14ac:dyDescent="0.25">
      <c r="A423" s="165" t="s">
        <v>91</v>
      </c>
      <c r="B423" s="867">
        <f t="shared" ref="B423:I423" si="11">SUM(B424:B426)</f>
        <v>616966650.21000004</v>
      </c>
      <c r="C423" s="868">
        <f t="shared" si="11"/>
        <v>0</v>
      </c>
      <c r="D423" s="869">
        <f t="shared" si="11"/>
        <v>0</v>
      </c>
      <c r="E423" s="870">
        <f t="shared" si="11"/>
        <v>0</v>
      </c>
      <c r="F423" s="867">
        <f t="shared" si="11"/>
        <v>0</v>
      </c>
      <c r="G423" s="867">
        <f t="shared" si="11"/>
        <v>0</v>
      </c>
      <c r="H423" s="870">
        <f t="shared" si="11"/>
        <v>0</v>
      </c>
      <c r="I423" s="870">
        <f t="shared" si="11"/>
        <v>616966650.21000004</v>
      </c>
    </row>
    <row r="424" spans="1:9" x14ac:dyDescent="0.2">
      <c r="A424" s="664" t="s">
        <v>92</v>
      </c>
      <c r="B424" s="820">
        <v>616966650.21000004</v>
      </c>
      <c r="C424" s="820">
        <v>0</v>
      </c>
      <c r="D424" s="820">
        <v>0</v>
      </c>
      <c r="E424" s="820">
        <v>0</v>
      </c>
      <c r="F424" s="820">
        <v>0</v>
      </c>
      <c r="G424" s="820">
        <v>0</v>
      </c>
      <c r="H424" s="820">
        <v>0</v>
      </c>
      <c r="I424" s="665">
        <f>SUM(B424:H424)</f>
        <v>616966650.21000004</v>
      </c>
    </row>
    <row r="425" spans="1:9" x14ac:dyDescent="0.2">
      <c r="A425" s="666" t="s">
        <v>93</v>
      </c>
      <c r="B425" s="820">
        <v>0</v>
      </c>
      <c r="C425" s="820">
        <v>0</v>
      </c>
      <c r="D425" s="820">
        <v>0</v>
      </c>
      <c r="E425" s="820">
        <v>0</v>
      </c>
      <c r="F425" s="820">
        <v>0</v>
      </c>
      <c r="G425" s="820">
        <v>0</v>
      </c>
      <c r="H425" s="820">
        <v>0</v>
      </c>
      <c r="I425" s="665">
        <f>SUM(B425:H425)</f>
        <v>0</v>
      </c>
    </row>
    <row r="426" spans="1:9" ht="13.5" thickBot="1" x14ac:dyDescent="0.25">
      <c r="A426" s="667" t="s">
        <v>94</v>
      </c>
      <c r="B426" s="820">
        <v>0</v>
      </c>
      <c r="C426" s="820">
        <v>0</v>
      </c>
      <c r="D426" s="820">
        <v>0</v>
      </c>
      <c r="E426" s="820">
        <v>0</v>
      </c>
      <c r="F426" s="820">
        <v>0</v>
      </c>
      <c r="G426" s="820">
        <v>0</v>
      </c>
      <c r="H426" s="820">
        <v>0</v>
      </c>
      <c r="I426" s="665">
        <f>SUM(B426:H426)</f>
        <v>0</v>
      </c>
    </row>
    <row r="427" spans="1:9" ht="13.5" thickBot="1" x14ac:dyDescent="0.25">
      <c r="A427" s="165" t="s">
        <v>95</v>
      </c>
      <c r="B427" s="871">
        <f t="shared" ref="B427:I427" si="12">SUM(B428:B431)</f>
        <v>93595705</v>
      </c>
      <c r="C427" s="872">
        <f t="shared" si="12"/>
        <v>0</v>
      </c>
      <c r="D427" s="873">
        <f t="shared" si="12"/>
        <v>0</v>
      </c>
      <c r="E427" s="866">
        <f t="shared" si="12"/>
        <v>0</v>
      </c>
      <c r="F427" s="871">
        <f t="shared" si="12"/>
        <v>0</v>
      </c>
      <c r="G427" s="871">
        <f t="shared" si="12"/>
        <v>0</v>
      </c>
      <c r="H427" s="866">
        <f t="shared" si="12"/>
        <v>0</v>
      </c>
      <c r="I427" s="866">
        <f t="shared" si="12"/>
        <v>93595705</v>
      </c>
    </row>
    <row r="428" spans="1:9" ht="13.5" customHeight="1" x14ac:dyDescent="0.2">
      <c r="A428" s="668" t="s">
        <v>96</v>
      </c>
      <c r="B428" s="820">
        <v>93595705</v>
      </c>
      <c r="C428" s="820">
        <v>0</v>
      </c>
      <c r="D428" s="820">
        <v>0</v>
      </c>
      <c r="E428" s="820">
        <v>0</v>
      </c>
      <c r="F428" s="820">
        <v>0</v>
      </c>
      <c r="G428" s="820">
        <v>0</v>
      </c>
      <c r="H428" s="820">
        <v>0</v>
      </c>
      <c r="I428" s="665">
        <f>SUM(B428:H428)</f>
        <v>93595705</v>
      </c>
    </row>
    <row r="429" spans="1:9" x14ac:dyDescent="0.2">
      <c r="A429" s="668" t="s">
        <v>97</v>
      </c>
      <c r="B429" s="820">
        <v>0</v>
      </c>
      <c r="C429" s="820">
        <v>0</v>
      </c>
      <c r="D429" s="820">
        <v>0</v>
      </c>
      <c r="E429" s="820">
        <v>0</v>
      </c>
      <c r="F429" s="820">
        <v>0</v>
      </c>
      <c r="G429" s="820">
        <v>0</v>
      </c>
      <c r="H429" s="820">
        <v>0</v>
      </c>
      <c r="I429" s="665">
        <f>SUM(B429:H429)</f>
        <v>0</v>
      </c>
    </row>
    <row r="430" spans="1:9" x14ac:dyDescent="0.2">
      <c r="A430" s="668" t="s">
        <v>98</v>
      </c>
      <c r="B430" s="820">
        <v>0</v>
      </c>
      <c r="C430" s="820">
        <v>0</v>
      </c>
      <c r="D430" s="820">
        <v>0</v>
      </c>
      <c r="E430" s="820">
        <v>0</v>
      </c>
      <c r="F430" s="820">
        <v>0</v>
      </c>
      <c r="G430" s="820">
        <v>0</v>
      </c>
      <c r="H430" s="820">
        <v>0</v>
      </c>
      <c r="I430" s="665">
        <f>SUM(B430:H430)</f>
        <v>0</v>
      </c>
    </row>
    <row r="431" spans="1:9" ht="13.5" thickBot="1" x14ac:dyDescent="0.25">
      <c r="A431" s="669" t="s">
        <v>99</v>
      </c>
      <c r="B431" s="820">
        <v>0</v>
      </c>
      <c r="C431" s="820">
        <v>0</v>
      </c>
      <c r="D431" s="820">
        <v>0</v>
      </c>
      <c r="E431" s="820">
        <v>0</v>
      </c>
      <c r="F431" s="820">
        <v>0</v>
      </c>
      <c r="G431" s="820">
        <v>0</v>
      </c>
      <c r="H431" s="820">
        <v>0</v>
      </c>
      <c r="I431" s="665">
        <f>SUM(B431:H431)</f>
        <v>0</v>
      </c>
    </row>
    <row r="432" spans="1:9" ht="26.25" customHeight="1" thickBot="1" x14ac:dyDescent="0.25">
      <c r="A432" s="649" t="s">
        <v>807</v>
      </c>
      <c r="B432" s="650">
        <f t="shared" ref="B432:I432" si="13">B422+B423-B427</f>
        <v>5603148191.8599997</v>
      </c>
      <c r="C432" s="650">
        <f t="shared" si="13"/>
        <v>0</v>
      </c>
      <c r="D432" s="650">
        <f t="shared" si="13"/>
        <v>0</v>
      </c>
      <c r="E432" s="651">
        <f t="shared" si="13"/>
        <v>28382773.600000001</v>
      </c>
      <c r="F432" s="650">
        <f t="shared" si="13"/>
        <v>0</v>
      </c>
      <c r="G432" s="650">
        <f t="shared" si="13"/>
        <v>0</v>
      </c>
      <c r="H432" s="651">
        <f t="shared" si="13"/>
        <v>0</v>
      </c>
      <c r="I432" s="651">
        <f t="shared" si="13"/>
        <v>5631530965.46</v>
      </c>
    </row>
    <row r="433" spans="1:9" ht="40.5" customHeight="1" thickBot="1" x14ac:dyDescent="0.25">
      <c r="A433" s="648" t="s">
        <v>808</v>
      </c>
      <c r="B433" s="874">
        <v>55841426.5</v>
      </c>
      <c r="C433" s="874">
        <v>0</v>
      </c>
      <c r="D433" s="874">
        <v>0</v>
      </c>
      <c r="E433" s="874">
        <v>14989622.109999999</v>
      </c>
      <c r="F433" s="874">
        <v>0</v>
      </c>
      <c r="G433" s="874">
        <v>0</v>
      </c>
      <c r="H433" s="874">
        <v>0</v>
      </c>
      <c r="I433" s="655">
        <f>SUM(B433:H433)</f>
        <v>70831048.609999999</v>
      </c>
    </row>
    <row r="434" spans="1:9" x14ac:dyDescent="0.2">
      <c r="A434" s="712" t="s">
        <v>91</v>
      </c>
      <c r="B434" s="875">
        <v>3183779.04</v>
      </c>
      <c r="C434" s="875">
        <v>0</v>
      </c>
      <c r="D434" s="875">
        <v>0</v>
      </c>
      <c r="E434" s="875">
        <v>1269239.3899999999</v>
      </c>
      <c r="F434" s="875">
        <v>0</v>
      </c>
      <c r="G434" s="875">
        <v>0</v>
      </c>
      <c r="H434" s="875">
        <v>0</v>
      </c>
      <c r="I434" s="912">
        <f>SUM(B434:H434)</f>
        <v>4453018.43</v>
      </c>
    </row>
    <row r="435" spans="1:9" ht="13.5" thickBot="1" x14ac:dyDescent="0.25">
      <c r="A435" s="711" t="s">
        <v>95</v>
      </c>
      <c r="B435" s="875">
        <v>13022026.810000001</v>
      </c>
      <c r="C435" s="875">
        <v>0</v>
      </c>
      <c r="D435" s="875">
        <v>0</v>
      </c>
      <c r="E435" s="875">
        <v>0</v>
      </c>
      <c r="F435" s="875">
        <v>0</v>
      </c>
      <c r="G435" s="875">
        <v>0</v>
      </c>
      <c r="H435" s="875">
        <v>0</v>
      </c>
      <c r="I435" s="913">
        <f>SUM(B435:H435)</f>
        <v>13022026.810000001</v>
      </c>
    </row>
    <row r="436" spans="1:9" ht="41.25" customHeight="1" thickBot="1" x14ac:dyDescent="0.25">
      <c r="A436" s="657" t="s">
        <v>806</v>
      </c>
      <c r="B436" s="652">
        <f>B433+B434-B435</f>
        <v>46003178.729999997</v>
      </c>
      <c r="C436" s="653">
        <f t="shared" ref="C436:I436" si="14">C433+C434-C435</f>
        <v>0</v>
      </c>
      <c r="D436" s="654">
        <f t="shared" si="14"/>
        <v>0</v>
      </c>
      <c r="E436" s="655">
        <f t="shared" si="14"/>
        <v>16258861.5</v>
      </c>
      <c r="F436" s="652">
        <f t="shared" si="14"/>
        <v>0</v>
      </c>
      <c r="G436" s="656">
        <f t="shared" si="14"/>
        <v>0</v>
      </c>
      <c r="H436" s="654">
        <f t="shared" si="14"/>
        <v>0</v>
      </c>
      <c r="I436" s="655">
        <f t="shared" si="14"/>
        <v>62262040.229999989</v>
      </c>
    </row>
    <row r="437" spans="1:9" ht="26.25" customHeight="1" thickBot="1" x14ac:dyDescent="0.25">
      <c r="A437" s="642" t="s">
        <v>865</v>
      </c>
      <c r="B437" s="845">
        <f t="shared" ref="B437:I437" si="15">B422-B433</f>
        <v>5023935820.1499996</v>
      </c>
      <c r="C437" s="845">
        <f t="shared" si="15"/>
        <v>0</v>
      </c>
      <c r="D437" s="845">
        <f t="shared" si="15"/>
        <v>0</v>
      </c>
      <c r="E437" s="845">
        <f t="shared" si="15"/>
        <v>13393151.490000002</v>
      </c>
      <c r="F437" s="845">
        <f t="shared" si="15"/>
        <v>0</v>
      </c>
      <c r="G437" s="845">
        <f t="shared" si="15"/>
        <v>0</v>
      </c>
      <c r="H437" s="845">
        <f t="shared" si="15"/>
        <v>0</v>
      </c>
      <c r="I437" s="845">
        <f t="shared" si="15"/>
        <v>5037328971.6400003</v>
      </c>
    </row>
    <row r="438" spans="1:9" ht="26.25" customHeight="1" thickBot="1" x14ac:dyDescent="0.25">
      <c r="A438" s="710" t="s">
        <v>866</v>
      </c>
      <c r="B438" s="845">
        <f>B432-B436</f>
        <v>5557145013.1300001</v>
      </c>
      <c r="C438" s="845">
        <f t="shared" ref="C438:I438" si="16">C432-C436</f>
        <v>0</v>
      </c>
      <c r="D438" s="845">
        <f t="shared" si="16"/>
        <v>0</v>
      </c>
      <c r="E438" s="845">
        <f t="shared" si="16"/>
        <v>12123912.100000001</v>
      </c>
      <c r="F438" s="845">
        <f t="shared" si="16"/>
        <v>0</v>
      </c>
      <c r="G438" s="845">
        <f t="shared" si="16"/>
        <v>0</v>
      </c>
      <c r="H438" s="845">
        <f t="shared" si="16"/>
        <v>0</v>
      </c>
      <c r="I438" s="845">
        <f t="shared" si="16"/>
        <v>5569268925.2300005</v>
      </c>
    </row>
    <row r="439" spans="1:9" ht="26.25" customHeight="1" x14ac:dyDescent="0.2">
      <c r="A439" s="166"/>
      <c r="B439" s="167"/>
      <c r="C439" s="167"/>
      <c r="D439" s="167"/>
      <c r="E439" s="167"/>
      <c r="F439" s="167"/>
      <c r="G439" s="167"/>
      <c r="H439" s="167"/>
      <c r="I439" s="167"/>
    </row>
    <row r="441" spans="1:9" ht="15" x14ac:dyDescent="0.2">
      <c r="A441" s="1332" t="s">
        <v>687</v>
      </c>
      <c r="B441" s="1362"/>
      <c r="C441" s="1362"/>
    </row>
    <row r="442" spans="1:9" ht="13.5" thickBot="1" x14ac:dyDescent="0.25">
      <c r="A442" s="97"/>
      <c r="B442" s="168"/>
      <c r="C442" s="168"/>
      <c r="E442" s="205"/>
      <c r="F442" s="205"/>
      <c r="G442" s="205"/>
      <c r="H442" s="205"/>
      <c r="I442" s="205"/>
    </row>
    <row r="443" spans="1:9" ht="26.25" thickBot="1" x14ac:dyDescent="0.25">
      <c r="A443" s="1315" t="s">
        <v>248</v>
      </c>
      <c r="B443" s="1378"/>
      <c r="C443" s="169" t="s">
        <v>485</v>
      </c>
      <c r="D443" s="79" t="s">
        <v>639</v>
      </c>
    </row>
    <row r="444" spans="1:9" x14ac:dyDescent="0.2">
      <c r="A444" s="1379" t="s">
        <v>302</v>
      </c>
      <c r="B444" s="1380"/>
      <c r="C444" s="819">
        <v>166058.26</v>
      </c>
      <c r="D444" s="819">
        <v>49151.56</v>
      </c>
      <c r="E444" s="170"/>
      <c r="F444" s="170"/>
      <c r="G444" s="170"/>
      <c r="H444" s="170"/>
      <c r="I444" s="170"/>
    </row>
    <row r="445" spans="1:9" x14ac:dyDescent="0.2">
      <c r="A445" s="1381" t="s">
        <v>305</v>
      </c>
      <c r="B445" s="1382"/>
      <c r="C445" s="819">
        <v>52205705.920000002</v>
      </c>
      <c r="D445" s="819">
        <v>29136733.379999999</v>
      </c>
      <c r="E445" s="171"/>
      <c r="F445" s="171"/>
      <c r="G445" s="171"/>
      <c r="H445" s="171"/>
      <c r="I445" s="171"/>
    </row>
    <row r="446" spans="1:9" x14ac:dyDescent="0.2">
      <c r="A446" s="1381" t="s">
        <v>193</v>
      </c>
      <c r="B446" s="1382"/>
      <c r="C446" s="819">
        <v>0</v>
      </c>
      <c r="D446" s="819">
        <v>0</v>
      </c>
      <c r="E446" s="172"/>
      <c r="F446" s="172"/>
      <c r="G446" s="172"/>
      <c r="H446" s="172"/>
      <c r="I446" s="172"/>
    </row>
    <row r="447" spans="1:9" x14ac:dyDescent="0.2">
      <c r="A447" s="1195" t="s">
        <v>112</v>
      </c>
      <c r="B447" s="1196"/>
      <c r="C447" s="787">
        <f>C448+C451+C452+C453+C454</f>
        <v>176550472.31999999</v>
      </c>
      <c r="D447" s="787">
        <v>160275906.62</v>
      </c>
    </row>
    <row r="448" spans="1:9" ht="27" customHeight="1" x14ac:dyDescent="0.2">
      <c r="A448" s="1074" t="s">
        <v>632</v>
      </c>
      <c r="B448" s="1075"/>
      <c r="C448" s="820">
        <v>0</v>
      </c>
      <c r="D448" s="820">
        <v>0</v>
      </c>
    </row>
    <row r="449" spans="1:4" x14ac:dyDescent="0.2">
      <c r="A449" s="1213" t="s">
        <v>505</v>
      </c>
      <c r="B449" s="1214"/>
      <c r="C449" s="820">
        <v>8141111.7999999998</v>
      </c>
      <c r="D449" s="820">
        <v>66924632.149999999</v>
      </c>
    </row>
    <row r="450" spans="1:4" ht="25.5" customHeight="1" x14ac:dyDescent="0.2">
      <c r="A450" s="1213" t="s">
        <v>507</v>
      </c>
      <c r="B450" s="1214"/>
      <c r="C450" s="820">
        <v>8141111.7999999998</v>
      </c>
      <c r="D450" s="820">
        <v>66924632.149999999</v>
      </c>
    </row>
    <row r="451" spans="1:4" x14ac:dyDescent="0.2">
      <c r="A451" s="1078" t="s">
        <v>113</v>
      </c>
      <c r="B451" s="1079"/>
      <c r="C451" s="820">
        <v>2921619.29</v>
      </c>
      <c r="D451" s="820">
        <v>3551876.41</v>
      </c>
    </row>
    <row r="452" spans="1:4" x14ac:dyDescent="0.2">
      <c r="A452" s="1078" t="s">
        <v>306</v>
      </c>
      <c r="B452" s="1079"/>
      <c r="C452" s="820">
        <v>97027273.329999998</v>
      </c>
      <c r="D452" s="820">
        <v>91741686.010000005</v>
      </c>
    </row>
    <row r="453" spans="1:4" x14ac:dyDescent="0.2">
      <c r="A453" s="1078" t="s">
        <v>114</v>
      </c>
      <c r="B453" s="1079"/>
      <c r="C453" s="820">
        <v>0</v>
      </c>
      <c r="D453" s="820">
        <v>0</v>
      </c>
    </row>
    <row r="454" spans="1:4" x14ac:dyDescent="0.2">
      <c r="A454" s="1078" t="s">
        <v>129</v>
      </c>
      <c r="B454" s="1079"/>
      <c r="C454" s="820">
        <v>76601579.700000003</v>
      </c>
      <c r="D454" s="820">
        <v>64982344.200000003</v>
      </c>
    </row>
    <row r="455" spans="1:4" ht="24.75" customHeight="1" thickBot="1" x14ac:dyDescent="0.25">
      <c r="A455" s="1386" t="s">
        <v>115</v>
      </c>
      <c r="B455" s="1387"/>
      <c r="C455" s="819">
        <v>0</v>
      </c>
      <c r="D455" s="819">
        <v>0</v>
      </c>
    </row>
    <row r="456" spans="1:4" ht="13.5" thickBot="1" x14ac:dyDescent="0.25">
      <c r="A456" s="1388" t="s">
        <v>288</v>
      </c>
      <c r="B456" s="1389"/>
      <c r="C456" s="845">
        <f>SUM(C444+C445+C446+C447+C455)</f>
        <v>228922236.5</v>
      </c>
      <c r="D456" s="845">
        <f>SUM(D444+D445+D446+D447+D455)</f>
        <v>189461791.56</v>
      </c>
    </row>
    <row r="459" spans="1:4" ht="15" x14ac:dyDescent="0.2">
      <c r="A459" s="216" t="s">
        <v>656</v>
      </c>
      <c r="B459" s="205"/>
      <c r="C459" s="205"/>
      <c r="D459" s="205"/>
    </row>
    <row r="460" spans="1:4" ht="13.5" thickBot="1" x14ac:dyDescent="0.25"/>
    <row r="461" spans="1:4" ht="13.5" thickBot="1" x14ac:dyDescent="0.25">
      <c r="A461" s="173" t="s">
        <v>111</v>
      </c>
      <c r="B461" s="174"/>
      <c r="C461" s="174"/>
      <c r="D461" s="175"/>
    </row>
    <row r="462" spans="1:4" ht="13.5" thickBot="1" x14ac:dyDescent="0.25">
      <c r="A462" s="1373" t="s">
        <v>485</v>
      </c>
      <c r="B462" s="1374"/>
      <c r="C462" s="1371" t="s">
        <v>639</v>
      </c>
      <c r="D462" s="1372"/>
    </row>
    <row r="463" spans="1:4" ht="13.5" thickBot="1" x14ac:dyDescent="0.25">
      <c r="A463" s="1211">
        <v>0</v>
      </c>
      <c r="B463" s="1359"/>
      <c r="C463" s="1211">
        <v>0</v>
      </c>
      <c r="D463" s="1212"/>
    </row>
    <row r="466" spans="1:4" ht="15" x14ac:dyDescent="0.2">
      <c r="A466" s="1376" t="s">
        <v>830</v>
      </c>
      <c r="B466" s="1376"/>
      <c r="C466" s="1376"/>
      <c r="D466" s="1377"/>
    </row>
    <row r="467" spans="1:4" ht="14.25" customHeight="1" x14ac:dyDescent="0.2">
      <c r="A467" s="1375" t="s">
        <v>598</v>
      </c>
      <c r="B467" s="1375"/>
      <c r="C467" s="1375"/>
    </row>
    <row r="468" spans="1:4" ht="13.5" thickBot="1" x14ac:dyDescent="0.25">
      <c r="A468" s="176"/>
      <c r="B468" s="177"/>
      <c r="C468" s="177"/>
    </row>
    <row r="469" spans="1:4" ht="13.5" thickBot="1" x14ac:dyDescent="0.25">
      <c r="A469" s="1306" t="s">
        <v>40</v>
      </c>
      <c r="B469" s="1352"/>
      <c r="C469" s="132" t="s">
        <v>64</v>
      </c>
      <c r="D469" s="132" t="s">
        <v>867</v>
      </c>
    </row>
    <row r="470" spans="1:4" ht="28.15" customHeight="1" x14ac:dyDescent="0.2">
      <c r="A470" s="1353" t="s">
        <v>828</v>
      </c>
      <c r="B470" s="1354"/>
      <c r="C470" s="820">
        <v>0</v>
      </c>
      <c r="D470" s="820">
        <v>0</v>
      </c>
    </row>
    <row r="471" spans="1:4" x14ac:dyDescent="0.2">
      <c r="A471" s="1363" t="s">
        <v>829</v>
      </c>
      <c r="B471" s="1364"/>
      <c r="C471" s="820">
        <v>0</v>
      </c>
      <c r="D471" s="820">
        <v>0</v>
      </c>
    </row>
    <row r="472" spans="1:4" x14ac:dyDescent="0.2">
      <c r="A472" s="1365" t="s">
        <v>70</v>
      </c>
      <c r="B472" s="1366"/>
      <c r="C472" s="178"/>
      <c r="D472" s="179"/>
    </row>
    <row r="473" spans="1:4" x14ac:dyDescent="0.2">
      <c r="A473" s="1367" t="s">
        <v>71</v>
      </c>
      <c r="B473" s="1368"/>
      <c r="C473" s="820">
        <v>0</v>
      </c>
      <c r="D473" s="820">
        <v>0</v>
      </c>
    </row>
    <row r="474" spans="1:4" ht="13.5" customHeight="1" thickBot="1" x14ac:dyDescent="0.25">
      <c r="A474" s="1369" t="s">
        <v>88</v>
      </c>
      <c r="B474" s="1370"/>
      <c r="C474" s="820">
        <v>0</v>
      </c>
      <c r="D474" s="820">
        <v>0</v>
      </c>
    </row>
    <row r="478" spans="1:4" x14ac:dyDescent="0.2">
      <c r="A478" s="198" t="s">
        <v>712</v>
      </c>
      <c r="B478" s="198"/>
      <c r="C478" s="198"/>
    </row>
    <row r="479" spans="1:4" ht="13.5" thickBot="1" x14ac:dyDescent="0.25">
      <c r="A479" s="97"/>
      <c r="B479" s="97"/>
      <c r="C479" s="97"/>
    </row>
    <row r="480" spans="1:4" ht="26.25" thickBot="1" x14ac:dyDescent="0.25">
      <c r="A480" s="180"/>
      <c r="B480" s="169" t="s">
        <v>65</v>
      </c>
      <c r="C480" s="795" t="s">
        <v>160</v>
      </c>
    </row>
    <row r="481" spans="1:3" ht="13.5" thickBot="1" x14ac:dyDescent="0.25">
      <c r="A481" s="657" t="s">
        <v>232</v>
      </c>
      <c r="B481" s="900">
        <v>43230795.969999999</v>
      </c>
      <c r="C481" s="900">
        <v>558838092.54999995</v>
      </c>
    </row>
    <row r="482" spans="1:3" x14ac:dyDescent="0.2">
      <c r="A482" s="670" t="s">
        <v>673</v>
      </c>
      <c r="B482" s="885">
        <v>0</v>
      </c>
      <c r="C482" s="885">
        <v>0</v>
      </c>
    </row>
    <row r="483" spans="1:3" x14ac:dyDescent="0.2">
      <c r="A483" s="223" t="s">
        <v>274</v>
      </c>
      <c r="B483" s="886"/>
      <c r="C483" s="887"/>
    </row>
    <row r="484" spans="1:3" ht="13.5" thickBot="1" x14ac:dyDescent="0.25">
      <c r="A484" s="181"/>
      <c r="B484" s="886"/>
      <c r="C484" s="887"/>
    </row>
    <row r="485" spans="1:3" x14ac:dyDescent="0.2">
      <c r="A485" s="670" t="s">
        <v>674</v>
      </c>
      <c r="B485" s="888">
        <v>43230795.969999999</v>
      </c>
      <c r="C485" s="889">
        <v>558838092.54999995</v>
      </c>
    </row>
    <row r="486" spans="1:3" x14ac:dyDescent="0.2">
      <c r="A486" s="223" t="s">
        <v>274</v>
      </c>
      <c r="B486" s="890"/>
      <c r="C486" s="891"/>
    </row>
    <row r="487" spans="1:3" s="784" customFormat="1" ht="22.5" x14ac:dyDescent="0.2">
      <c r="A487" s="876" t="s">
        <v>891</v>
      </c>
      <c r="B487" s="892">
        <v>43230795.969999999</v>
      </c>
      <c r="C487" s="893">
        <v>2645661</v>
      </c>
    </row>
    <row r="488" spans="1:3" s="784" customFormat="1" ht="22.5" x14ac:dyDescent="0.2">
      <c r="A488" s="876" t="s">
        <v>892</v>
      </c>
      <c r="B488" s="894">
        <v>0</v>
      </c>
      <c r="C488" s="893">
        <v>27226832.629999999</v>
      </c>
    </row>
    <row r="489" spans="1:3" ht="22.5" x14ac:dyDescent="0.2">
      <c r="A489" s="876" t="s">
        <v>893</v>
      </c>
      <c r="B489" s="894">
        <v>0</v>
      </c>
      <c r="C489" s="893">
        <v>519779165.20999998</v>
      </c>
    </row>
    <row r="490" spans="1:3" ht="22.5" x14ac:dyDescent="0.2">
      <c r="A490" s="876" t="s">
        <v>894</v>
      </c>
      <c r="B490" s="894">
        <v>0</v>
      </c>
      <c r="C490" s="893">
        <v>9017653.2300000004</v>
      </c>
    </row>
    <row r="491" spans="1:3" ht="13.5" thickBot="1" x14ac:dyDescent="0.25">
      <c r="A491" s="876" t="s">
        <v>895</v>
      </c>
      <c r="B491" s="895">
        <v>0</v>
      </c>
      <c r="C491" s="896">
        <v>168780.48</v>
      </c>
    </row>
    <row r="492" spans="1:3" ht="13.5" thickBot="1" x14ac:dyDescent="0.25">
      <c r="A492" s="794" t="s">
        <v>233</v>
      </c>
      <c r="B492" s="898">
        <v>3436151.75</v>
      </c>
      <c r="C492" s="899">
        <v>30820395.059999999</v>
      </c>
    </row>
    <row r="493" spans="1:3" x14ac:dyDescent="0.2">
      <c r="A493" s="792" t="s">
        <v>673</v>
      </c>
      <c r="B493" s="890">
        <f>SUM(B495:B495)</f>
        <v>0</v>
      </c>
      <c r="C493" s="890">
        <f>SUM(C495:C495)</f>
        <v>0</v>
      </c>
    </row>
    <row r="494" spans="1:3" x14ac:dyDescent="0.2">
      <c r="A494" s="793" t="s">
        <v>274</v>
      </c>
      <c r="B494" s="886"/>
      <c r="C494" s="887"/>
    </row>
    <row r="495" spans="1:3" x14ac:dyDescent="0.2">
      <c r="A495" s="182"/>
      <c r="B495" s="886"/>
      <c r="C495" s="887"/>
    </row>
    <row r="496" spans="1:3" x14ac:dyDescent="0.2">
      <c r="A496" s="671" t="s">
        <v>674</v>
      </c>
      <c r="B496" s="897">
        <f>SUM(B500:B502)</f>
        <v>0</v>
      </c>
      <c r="C496" s="897">
        <v>30820395.059999999</v>
      </c>
    </row>
    <row r="497" spans="1:3" x14ac:dyDescent="0.2">
      <c r="A497" s="793" t="s">
        <v>274</v>
      </c>
      <c r="B497" s="886"/>
      <c r="C497" s="886"/>
    </row>
    <row r="498" spans="1:3" s="784" customFormat="1" ht="33.75" x14ac:dyDescent="0.2">
      <c r="A498" s="883" t="s">
        <v>943</v>
      </c>
      <c r="B498" s="894">
        <v>0</v>
      </c>
      <c r="C498" s="892">
        <v>15059869.470000001</v>
      </c>
    </row>
    <row r="499" spans="1:3" s="784" customFormat="1" ht="33.75" x14ac:dyDescent="0.2">
      <c r="A499" s="883" t="s">
        <v>944</v>
      </c>
      <c r="B499" s="892">
        <v>3436151.75</v>
      </c>
      <c r="C499" s="892">
        <v>206338.59</v>
      </c>
    </row>
    <row r="500" spans="1:3" ht="67.5" x14ac:dyDescent="0.2">
      <c r="A500" s="883" t="s">
        <v>945</v>
      </c>
      <c r="B500" s="894">
        <v>0</v>
      </c>
      <c r="C500" s="892">
        <v>15384516.390000001</v>
      </c>
    </row>
    <row r="501" spans="1:3" ht="33.75" x14ac:dyDescent="0.2">
      <c r="A501" s="883" t="s">
        <v>941</v>
      </c>
      <c r="B501" s="894">
        <v>0</v>
      </c>
      <c r="C501" s="892">
        <v>169670.61</v>
      </c>
    </row>
    <row r="502" spans="1:3" ht="13.5" thickBot="1" x14ac:dyDescent="0.25">
      <c r="A502" s="877"/>
      <c r="B502" s="878">
        <v>0</v>
      </c>
      <c r="C502" s="879">
        <v>0</v>
      </c>
    </row>
    <row r="503" spans="1:3" x14ac:dyDescent="0.2">
      <c r="A503" s="198"/>
      <c r="B503" s="198"/>
      <c r="C503" s="198"/>
    </row>
    <row r="504" spans="1:3" s="786" customFormat="1" x14ac:dyDescent="0.2">
      <c r="A504" s="785"/>
      <c r="B504" s="785"/>
      <c r="C504" s="785"/>
    </row>
    <row r="505" spans="1:3" s="786" customFormat="1" x14ac:dyDescent="0.2">
      <c r="A505" s="785"/>
      <c r="B505" s="785"/>
      <c r="C505" s="785"/>
    </row>
    <row r="506" spans="1:3" s="786" customFormat="1" x14ac:dyDescent="0.2">
      <c r="A506" s="785"/>
      <c r="B506" s="785"/>
      <c r="C506" s="785"/>
    </row>
    <row r="507" spans="1:3" s="786" customFormat="1" x14ac:dyDescent="0.2">
      <c r="A507" s="785"/>
      <c r="B507" s="785"/>
      <c r="C507" s="785"/>
    </row>
    <row r="508" spans="1:3" s="786" customFormat="1" x14ac:dyDescent="0.2">
      <c r="A508" s="785"/>
      <c r="B508" s="785"/>
      <c r="C508" s="785"/>
    </row>
    <row r="509" spans="1:3" s="786" customFormat="1" x14ac:dyDescent="0.2">
      <c r="A509" s="785"/>
      <c r="B509" s="785"/>
      <c r="C509" s="785"/>
    </row>
    <row r="510" spans="1:3" s="786" customFormat="1" x14ac:dyDescent="0.2">
      <c r="A510" s="785"/>
      <c r="B510" s="785"/>
      <c r="C510" s="785"/>
    </row>
    <row r="511" spans="1:3" s="786" customFormat="1" x14ac:dyDescent="0.2">
      <c r="A511" s="785"/>
      <c r="B511" s="785"/>
      <c r="C511" s="785"/>
    </row>
    <row r="512" spans="1:3" s="786" customFormat="1" x14ac:dyDescent="0.2">
      <c r="A512" s="785"/>
      <c r="B512" s="785"/>
      <c r="C512" s="785"/>
    </row>
    <row r="513" spans="1:9" ht="56.25" customHeight="1" x14ac:dyDescent="0.2">
      <c r="A513" s="198"/>
      <c r="B513" s="198"/>
      <c r="C513" s="198"/>
    </row>
    <row r="514" spans="1:9" ht="43.5" customHeight="1" x14ac:dyDescent="0.2">
      <c r="A514" s="1103" t="s">
        <v>820</v>
      </c>
      <c r="B514" s="1104"/>
      <c r="C514" s="1104"/>
      <c r="D514" s="1104"/>
      <c r="E514" s="1105"/>
      <c r="F514" s="1105"/>
      <c r="G514" s="1105"/>
      <c r="H514" s="1105"/>
      <c r="I514" s="1105"/>
    </row>
    <row r="515" spans="1:9" ht="13.5" thickBot="1" x14ac:dyDescent="0.25">
      <c r="A515" s="196"/>
      <c r="B515" s="196"/>
      <c r="C515" s="196"/>
      <c r="D515" s="196"/>
      <c r="E515" s="9"/>
      <c r="F515" s="9"/>
      <c r="G515" s="9"/>
      <c r="H515" s="9"/>
      <c r="I515" s="9"/>
    </row>
    <row r="516" spans="1:9" ht="55.5" customHeight="1" thickBot="1" x14ac:dyDescent="0.25">
      <c r="A516" s="1113" t="s">
        <v>879</v>
      </c>
      <c r="B516" s="1114"/>
      <c r="C516" s="1114"/>
      <c r="D516" s="1114"/>
      <c r="E516" s="1115"/>
    </row>
    <row r="517" spans="1:9" ht="24.75" customHeight="1" thickBot="1" x14ac:dyDescent="0.25">
      <c r="A517" s="1355" t="s">
        <v>485</v>
      </c>
      <c r="B517" s="1356"/>
      <c r="C517" s="1357" t="s">
        <v>486</v>
      </c>
      <c r="D517" s="1358"/>
      <c r="E517" s="224" t="s">
        <v>373</v>
      </c>
    </row>
    <row r="518" spans="1:9" ht="20.25" customHeight="1" thickBot="1" x14ac:dyDescent="0.25">
      <c r="A518" s="1211">
        <v>0</v>
      </c>
      <c r="B518" s="1359"/>
      <c r="C518" s="1360">
        <v>0</v>
      </c>
      <c r="D518" s="1361"/>
      <c r="E518" s="184"/>
    </row>
    <row r="519" spans="1:9" x14ac:dyDescent="0.2">
      <c r="A519" s="198"/>
      <c r="B519" s="198"/>
      <c r="C519" s="198"/>
    </row>
    <row r="520" spans="1:9" x14ac:dyDescent="0.2">
      <c r="A520" s="884" t="s">
        <v>946</v>
      </c>
      <c r="B520" s="198"/>
      <c r="C520" s="198"/>
    </row>
    <row r="521" spans="1:9" x14ac:dyDescent="0.2">
      <c r="A521" s="198"/>
      <c r="B521" s="198"/>
      <c r="C521" s="198"/>
    </row>
    <row r="522" spans="1:9" x14ac:dyDescent="0.2">
      <c r="A522" s="198"/>
      <c r="B522" s="198"/>
      <c r="C522" s="198"/>
    </row>
    <row r="523" spans="1:9" x14ac:dyDescent="0.2">
      <c r="A523" s="198"/>
      <c r="B523" s="198"/>
      <c r="C523" s="198"/>
    </row>
    <row r="524" spans="1:9" x14ac:dyDescent="0.2">
      <c r="A524" s="198"/>
      <c r="B524" s="198"/>
      <c r="C524" s="198"/>
    </row>
    <row r="525" spans="1:9" x14ac:dyDescent="0.2">
      <c r="A525" s="198"/>
      <c r="B525" s="198"/>
      <c r="C525" s="198"/>
    </row>
    <row r="526" spans="1:9" x14ac:dyDescent="0.2">
      <c r="A526" s="198"/>
      <c r="B526" s="198"/>
      <c r="C526" s="198"/>
    </row>
    <row r="527" spans="1:9" x14ac:dyDescent="0.2">
      <c r="A527" s="198"/>
      <c r="B527" s="198"/>
      <c r="C527" s="198"/>
    </row>
    <row r="528" spans="1:9" x14ac:dyDescent="0.2">
      <c r="A528" s="198" t="s">
        <v>719</v>
      </c>
      <c r="B528" s="198"/>
      <c r="C528" s="198"/>
    </row>
    <row r="529" spans="1:7" x14ac:dyDescent="0.2">
      <c r="A529" s="1106" t="s">
        <v>703</v>
      </c>
      <c r="B529" s="1107"/>
      <c r="C529" s="1107"/>
    </row>
    <row r="530" spans="1:7" ht="13.5" thickBot="1" x14ac:dyDescent="0.25">
      <c r="A530" s="198"/>
      <c r="B530" s="198"/>
      <c r="C530" s="198"/>
    </row>
    <row r="531" spans="1:7" ht="26.25" thickBot="1" x14ac:dyDescent="0.25">
      <c r="A531" s="1134" t="s">
        <v>803</v>
      </c>
      <c r="B531" s="1135"/>
      <c r="C531" s="1135"/>
      <c r="D531" s="1136"/>
      <c r="E531" s="169" t="s">
        <v>65</v>
      </c>
      <c r="F531" s="115" t="s">
        <v>160</v>
      </c>
      <c r="G531" s="185"/>
    </row>
    <row r="532" spans="1:7" ht="14.25" customHeight="1" thickBot="1" x14ac:dyDescent="0.25">
      <c r="A532" s="1060" t="s">
        <v>818</v>
      </c>
      <c r="B532" s="1061"/>
      <c r="C532" s="1061"/>
      <c r="D532" s="1062"/>
      <c r="E532" s="789">
        <f>SUM(E533:E540)</f>
        <v>893803.55000000016</v>
      </c>
      <c r="F532" s="789">
        <f>SUM(F533:F540)</f>
        <v>1296778.5799999998</v>
      </c>
      <c r="G532" s="186"/>
    </row>
    <row r="533" spans="1:7" x14ac:dyDescent="0.2">
      <c r="A533" s="1192" t="s">
        <v>516</v>
      </c>
      <c r="B533" s="1193"/>
      <c r="C533" s="1193"/>
      <c r="D533" s="1194"/>
      <c r="E533" s="820">
        <v>580090.54</v>
      </c>
      <c r="F533" s="820">
        <v>625555.22</v>
      </c>
      <c r="G533" s="78"/>
    </row>
    <row r="534" spans="1:7" x14ac:dyDescent="0.2">
      <c r="A534" s="1189" t="s">
        <v>517</v>
      </c>
      <c r="B534" s="1190"/>
      <c r="C534" s="1190"/>
      <c r="D534" s="1191"/>
      <c r="E534" s="820">
        <v>277817.83</v>
      </c>
      <c r="F534" s="820">
        <v>612281.03</v>
      </c>
      <c r="G534" s="78"/>
    </row>
    <row r="535" spans="1:7" x14ac:dyDescent="0.2">
      <c r="A535" s="1189" t="s">
        <v>518</v>
      </c>
      <c r="B535" s="1190"/>
      <c r="C535" s="1190"/>
      <c r="D535" s="1191"/>
      <c r="E535" s="820">
        <v>0</v>
      </c>
      <c r="F535" s="853">
        <v>0</v>
      </c>
      <c r="G535" s="78"/>
    </row>
    <row r="536" spans="1:7" x14ac:dyDescent="0.2">
      <c r="A536" s="1052" t="s">
        <v>519</v>
      </c>
      <c r="B536" s="1053"/>
      <c r="C536" s="1053"/>
      <c r="D536" s="1054"/>
      <c r="E536" s="820">
        <v>0</v>
      </c>
      <c r="F536" s="853">
        <v>0</v>
      </c>
      <c r="G536" s="78"/>
    </row>
    <row r="537" spans="1:7" x14ac:dyDescent="0.2">
      <c r="A537" s="1189" t="s">
        <v>520</v>
      </c>
      <c r="B537" s="1190"/>
      <c r="C537" s="1190"/>
      <c r="D537" s="1191"/>
      <c r="E537" s="820">
        <v>9266.7900000000009</v>
      </c>
      <c r="F537" s="820">
        <v>45159.88</v>
      </c>
      <c r="G537" s="78"/>
    </row>
    <row r="538" spans="1:7" ht="24.75" customHeight="1" x14ac:dyDescent="0.2">
      <c r="A538" s="1177" t="s">
        <v>521</v>
      </c>
      <c r="B538" s="1178"/>
      <c r="C538" s="1178"/>
      <c r="D538" s="1179"/>
      <c r="E538" s="820">
        <v>0</v>
      </c>
      <c r="F538" s="853">
        <v>0</v>
      </c>
      <c r="G538" s="78"/>
    </row>
    <row r="539" spans="1:7" x14ac:dyDescent="0.2">
      <c r="A539" s="1177" t="s">
        <v>522</v>
      </c>
      <c r="B539" s="1178"/>
      <c r="C539" s="1178"/>
      <c r="D539" s="1179"/>
      <c r="E539" s="820">
        <v>0</v>
      </c>
      <c r="F539" s="853">
        <v>0</v>
      </c>
      <c r="G539" s="78"/>
    </row>
    <row r="540" spans="1:7" ht="13.5" thickBot="1" x14ac:dyDescent="0.25">
      <c r="A540" s="1222" t="s">
        <v>523</v>
      </c>
      <c r="B540" s="1350"/>
      <c r="C540" s="1350"/>
      <c r="D540" s="1351"/>
      <c r="E540" s="820">
        <v>26628.39</v>
      </c>
      <c r="F540" s="820">
        <v>13782.45</v>
      </c>
      <c r="G540" s="78"/>
    </row>
    <row r="541" spans="1:7" ht="13.5" thickBot="1" x14ac:dyDescent="0.25">
      <c r="A541" s="1060" t="s">
        <v>657</v>
      </c>
      <c r="B541" s="1061"/>
      <c r="C541" s="1061"/>
      <c r="D541" s="1062"/>
      <c r="E541" s="819">
        <v>0</v>
      </c>
      <c r="F541" s="926">
        <v>0</v>
      </c>
      <c r="G541" s="187"/>
    </row>
    <row r="542" spans="1:7" ht="13.5" thickBot="1" x14ac:dyDescent="0.25">
      <c r="A542" s="1148" t="s">
        <v>658</v>
      </c>
      <c r="B542" s="1149"/>
      <c r="C542" s="1149"/>
      <c r="D542" s="1150"/>
      <c r="E542" s="819">
        <v>0</v>
      </c>
      <c r="F542" s="926">
        <v>0</v>
      </c>
      <c r="G542" s="187"/>
    </row>
    <row r="543" spans="1:7" ht="13.5" thickBot="1" x14ac:dyDescent="0.25">
      <c r="A543" s="1148" t="s">
        <v>659</v>
      </c>
      <c r="B543" s="1149"/>
      <c r="C543" s="1149"/>
      <c r="D543" s="1150"/>
      <c r="E543" s="819">
        <v>0</v>
      </c>
      <c r="F543" s="819">
        <v>168780.48</v>
      </c>
      <c r="G543" s="187"/>
    </row>
    <row r="544" spans="1:7" ht="13.5" thickBot="1" x14ac:dyDescent="0.25">
      <c r="A544" s="1197" t="s">
        <v>726</v>
      </c>
      <c r="B544" s="1198"/>
      <c r="C544" s="1198"/>
      <c r="D544" s="1199"/>
      <c r="E544" s="819">
        <v>0</v>
      </c>
      <c r="F544" s="819">
        <v>0</v>
      </c>
      <c r="G544" s="187"/>
    </row>
    <row r="545" spans="1:7" ht="13.5" thickBot="1" x14ac:dyDescent="0.25">
      <c r="A545" s="1197" t="s">
        <v>660</v>
      </c>
      <c r="B545" s="1198"/>
      <c r="C545" s="1198"/>
      <c r="D545" s="1199"/>
      <c r="E545" s="789">
        <f>E546+E554+E557+E560</f>
        <v>18653896750.139999</v>
      </c>
      <c r="F545" s="789">
        <f>SUM(F546+F554+F557+F560)</f>
        <v>18233871586.100002</v>
      </c>
      <c r="G545" s="186"/>
    </row>
    <row r="546" spans="1:7" x14ac:dyDescent="0.2">
      <c r="A546" s="1192" t="s">
        <v>120</v>
      </c>
      <c r="B546" s="1193"/>
      <c r="C546" s="1193"/>
      <c r="D546" s="1194"/>
      <c r="E546" s="820">
        <v>2679051519.9699998</v>
      </c>
      <c r="F546" s="820">
        <v>2534190838.54</v>
      </c>
      <c r="G546" s="188"/>
    </row>
    <row r="547" spans="1:7" x14ac:dyDescent="0.2">
      <c r="A547" s="1083" t="s">
        <v>121</v>
      </c>
      <c r="B547" s="1084"/>
      <c r="C547" s="1084"/>
      <c r="D547" s="1085"/>
      <c r="E547" s="820">
        <v>1394625866.6900001</v>
      </c>
      <c r="F547" s="820">
        <v>1450852619.6700001</v>
      </c>
      <c r="G547" s="189"/>
    </row>
    <row r="548" spans="1:7" x14ac:dyDescent="0.2">
      <c r="A548" s="1083" t="s">
        <v>122</v>
      </c>
      <c r="B548" s="1084"/>
      <c r="C548" s="1084"/>
      <c r="D548" s="1085"/>
      <c r="E548" s="820">
        <v>26873397.719999999</v>
      </c>
      <c r="F548" s="820">
        <v>26599480.300000001</v>
      </c>
      <c r="G548" s="189"/>
    </row>
    <row r="549" spans="1:7" x14ac:dyDescent="0.2">
      <c r="A549" s="1083" t="s">
        <v>123</v>
      </c>
      <c r="B549" s="1084"/>
      <c r="C549" s="1084"/>
      <c r="D549" s="1085"/>
      <c r="E549" s="820">
        <v>1058480793.6799999</v>
      </c>
      <c r="F549" s="820">
        <v>778195497.91999996</v>
      </c>
      <c r="G549" s="189"/>
    </row>
    <row r="550" spans="1:7" x14ac:dyDescent="0.2">
      <c r="A550" s="1083" t="s">
        <v>524</v>
      </c>
      <c r="B550" s="1084"/>
      <c r="C550" s="1084"/>
      <c r="D550" s="1085"/>
      <c r="E550" s="820">
        <v>1140468.3999999999</v>
      </c>
      <c r="F550" s="820">
        <v>1195648.78</v>
      </c>
      <c r="G550" s="189"/>
    </row>
    <row r="551" spans="1:7" x14ac:dyDescent="0.2">
      <c r="A551" s="1083" t="s">
        <v>128</v>
      </c>
      <c r="B551" s="1084"/>
      <c r="C551" s="1084"/>
      <c r="D551" s="1085"/>
      <c r="E551" s="820">
        <v>87.85</v>
      </c>
      <c r="F551" s="820">
        <v>3268</v>
      </c>
      <c r="G551" s="189"/>
    </row>
    <row r="552" spans="1:7" x14ac:dyDescent="0.2">
      <c r="A552" s="1083" t="s">
        <v>525</v>
      </c>
      <c r="B552" s="1084"/>
      <c r="C552" s="1084"/>
      <c r="D552" s="1085"/>
      <c r="E552" s="820">
        <v>105139600.23999999</v>
      </c>
      <c r="F552" s="820">
        <v>131020354.26000001</v>
      </c>
      <c r="G552" s="189"/>
    </row>
    <row r="553" spans="1:7" x14ac:dyDescent="0.2">
      <c r="A553" s="1083" t="s">
        <v>129</v>
      </c>
      <c r="B553" s="1084"/>
      <c r="C553" s="1084"/>
      <c r="D553" s="1085"/>
      <c r="E553" s="820">
        <v>92791305.390000001</v>
      </c>
      <c r="F553" s="820">
        <v>146323969.61000001</v>
      </c>
      <c r="G553" s="189"/>
    </row>
    <row r="554" spans="1:7" x14ac:dyDescent="0.2">
      <c r="A554" s="1177" t="s">
        <v>130</v>
      </c>
      <c r="B554" s="1178"/>
      <c r="C554" s="1178"/>
      <c r="D554" s="1179"/>
      <c r="E554" s="820">
        <v>7961956778.1499996</v>
      </c>
      <c r="F554" s="820">
        <v>8300369800.1800003</v>
      </c>
      <c r="G554" s="188"/>
    </row>
    <row r="555" spans="1:7" x14ac:dyDescent="0.2">
      <c r="A555" s="1083" t="s">
        <v>131</v>
      </c>
      <c r="B555" s="1084"/>
      <c r="C555" s="1084"/>
      <c r="D555" s="1085"/>
      <c r="E555" s="820">
        <v>6931913316</v>
      </c>
      <c r="F555" s="820">
        <v>6935630340.3900003</v>
      </c>
      <c r="G555" s="189"/>
    </row>
    <row r="556" spans="1:7" x14ac:dyDescent="0.2">
      <c r="A556" s="1083" t="s">
        <v>132</v>
      </c>
      <c r="B556" s="1084"/>
      <c r="C556" s="1084"/>
      <c r="D556" s="1085"/>
      <c r="E556" s="820">
        <v>1030043462.15</v>
      </c>
      <c r="F556" s="820">
        <v>1364739459.79</v>
      </c>
      <c r="G556" s="189"/>
    </row>
    <row r="557" spans="1:7" x14ac:dyDescent="0.2">
      <c r="A557" s="1189" t="s">
        <v>133</v>
      </c>
      <c r="B557" s="1190"/>
      <c r="C557" s="1190"/>
      <c r="D557" s="1191"/>
      <c r="E557" s="820">
        <v>6706295114.71</v>
      </c>
      <c r="F557" s="820">
        <v>5275085459.5200005</v>
      </c>
      <c r="G557" s="188"/>
    </row>
    <row r="558" spans="1:7" x14ac:dyDescent="0.2">
      <c r="A558" s="1083" t="s">
        <v>134</v>
      </c>
      <c r="B558" s="1084"/>
      <c r="C558" s="1084"/>
      <c r="D558" s="1085"/>
      <c r="E558" s="820">
        <v>3463937697.71</v>
      </c>
      <c r="F558" s="820">
        <v>2305660862.52</v>
      </c>
      <c r="G558" s="189"/>
    </row>
    <row r="559" spans="1:7" x14ac:dyDescent="0.2">
      <c r="A559" s="1083" t="s">
        <v>135</v>
      </c>
      <c r="B559" s="1084"/>
      <c r="C559" s="1084"/>
      <c r="D559" s="1085"/>
      <c r="E559" s="820">
        <v>3242357417</v>
      </c>
      <c r="F559" s="820">
        <v>2969424597</v>
      </c>
      <c r="G559" s="189"/>
    </row>
    <row r="560" spans="1:7" x14ac:dyDescent="0.2">
      <c r="A560" s="1189" t="s">
        <v>136</v>
      </c>
      <c r="B560" s="1190"/>
      <c r="C560" s="1190"/>
      <c r="D560" s="1191"/>
      <c r="E560" s="820">
        <v>1306593337.3099999</v>
      </c>
      <c r="F560" s="820">
        <v>2124225487.8599999</v>
      </c>
      <c r="G560" s="188"/>
    </row>
    <row r="561" spans="1:9" x14ac:dyDescent="0.2">
      <c r="A561" s="1083" t="s">
        <v>137</v>
      </c>
      <c r="B561" s="1084"/>
      <c r="C561" s="1084"/>
      <c r="D561" s="1085"/>
      <c r="E561" s="820">
        <v>116146626.73</v>
      </c>
      <c r="F561" s="820">
        <v>123563897.45999999</v>
      </c>
      <c r="G561" s="78"/>
    </row>
    <row r="562" spans="1:9" x14ac:dyDescent="0.2">
      <c r="A562" s="1083" t="s">
        <v>138</v>
      </c>
      <c r="B562" s="1084"/>
      <c r="C562" s="1084"/>
      <c r="D562" s="1085"/>
      <c r="E562" s="820">
        <v>0</v>
      </c>
      <c r="F562" s="853">
        <v>0</v>
      </c>
      <c r="G562" s="78"/>
    </row>
    <row r="563" spans="1:9" x14ac:dyDescent="0.2">
      <c r="A563" s="1186" t="s">
        <v>822</v>
      </c>
      <c r="B563" s="1187"/>
      <c r="C563" s="1187"/>
      <c r="D563" s="1188"/>
      <c r="E563" s="820">
        <v>0</v>
      </c>
      <c r="F563" s="853">
        <v>0</v>
      </c>
      <c r="G563" s="220"/>
    </row>
    <row r="564" spans="1:9" x14ac:dyDescent="0.2">
      <c r="A564" s="1083" t="s">
        <v>139</v>
      </c>
      <c r="B564" s="1084"/>
      <c r="C564" s="1084"/>
      <c r="D564" s="1085"/>
      <c r="E564" s="820">
        <v>0</v>
      </c>
      <c r="F564" s="853">
        <v>0</v>
      </c>
      <c r="G564" s="78"/>
    </row>
    <row r="565" spans="1:9" x14ac:dyDescent="0.2">
      <c r="A565" s="1083" t="s">
        <v>526</v>
      </c>
      <c r="B565" s="1084"/>
      <c r="C565" s="1084"/>
      <c r="D565" s="1085"/>
      <c r="E565" s="820">
        <v>12190854.32</v>
      </c>
      <c r="F565" s="820">
        <v>17121680.629999999</v>
      </c>
      <c r="G565" s="78"/>
    </row>
    <row r="566" spans="1:9" x14ac:dyDescent="0.2">
      <c r="A566" s="1083" t="s">
        <v>527</v>
      </c>
      <c r="B566" s="1084"/>
      <c r="C566" s="1084"/>
      <c r="D566" s="1085"/>
      <c r="E566" s="820">
        <v>10496887.9</v>
      </c>
      <c r="F566" s="820">
        <v>12914606.060000001</v>
      </c>
      <c r="G566" s="78"/>
    </row>
    <row r="567" spans="1:9" x14ac:dyDescent="0.2">
      <c r="A567" s="1083" t="s">
        <v>147</v>
      </c>
      <c r="B567" s="1084"/>
      <c r="C567" s="1084"/>
      <c r="D567" s="1085"/>
      <c r="E567" s="820">
        <v>106155148.84999999</v>
      </c>
      <c r="F567" s="820">
        <v>115664604.47</v>
      </c>
      <c r="G567" s="78"/>
    </row>
    <row r="568" spans="1:9" x14ac:dyDescent="0.2">
      <c r="A568" s="1083" t="s">
        <v>148</v>
      </c>
      <c r="B568" s="1084"/>
      <c r="C568" s="1084"/>
      <c r="D568" s="1085"/>
      <c r="E568" s="820">
        <v>52357880.18</v>
      </c>
      <c r="F568" s="820">
        <v>61053807.009999998</v>
      </c>
      <c r="G568" s="78"/>
    </row>
    <row r="569" spans="1:9" x14ac:dyDescent="0.2">
      <c r="A569" s="1083" t="s">
        <v>149</v>
      </c>
      <c r="B569" s="1084"/>
      <c r="C569" s="1084"/>
      <c r="D569" s="1085"/>
      <c r="E569" s="820">
        <v>55327835.829999998</v>
      </c>
      <c r="F569" s="820">
        <v>49435106.600000001</v>
      </c>
      <c r="G569" s="78"/>
    </row>
    <row r="570" spans="1:9" x14ac:dyDescent="0.2">
      <c r="A570" s="1086" t="s">
        <v>150</v>
      </c>
      <c r="B570" s="1087"/>
      <c r="C570" s="1087"/>
      <c r="D570" s="1088"/>
      <c r="E570" s="820">
        <v>0</v>
      </c>
      <c r="F570" s="853">
        <v>0</v>
      </c>
      <c r="G570" s="78"/>
    </row>
    <row r="571" spans="1:9" x14ac:dyDescent="0.2">
      <c r="A571" s="1086" t="s">
        <v>528</v>
      </c>
      <c r="B571" s="1087"/>
      <c r="C571" s="1087"/>
      <c r="D571" s="1088"/>
      <c r="E571" s="820">
        <v>0</v>
      </c>
      <c r="F571" s="853">
        <v>0</v>
      </c>
      <c r="G571" s="78"/>
    </row>
    <row r="572" spans="1:9" x14ac:dyDescent="0.2">
      <c r="A572" s="1086" t="s">
        <v>529</v>
      </c>
      <c r="B572" s="1087"/>
      <c r="C572" s="1087"/>
      <c r="D572" s="1088"/>
      <c r="E572" s="820">
        <v>8471168.1199999992</v>
      </c>
      <c r="F572" s="820">
        <v>7661317.6100000003</v>
      </c>
      <c r="G572" s="78"/>
    </row>
    <row r="573" spans="1:9" x14ac:dyDescent="0.2">
      <c r="A573" s="1171" t="s">
        <v>13</v>
      </c>
      <c r="B573" s="1172"/>
      <c r="C573" s="1172"/>
      <c r="D573" s="1173"/>
      <c r="E573" s="820">
        <v>809895640.95000005</v>
      </c>
      <c r="F573" s="820">
        <v>1163692079.6099999</v>
      </c>
      <c r="G573" s="78"/>
    </row>
    <row r="574" spans="1:9" ht="15.75" customHeight="1" thickBot="1" x14ac:dyDescent="0.25">
      <c r="A574" s="1092" t="s">
        <v>868</v>
      </c>
      <c r="B574" s="1093"/>
      <c r="C574" s="1093"/>
      <c r="D574" s="1094"/>
      <c r="E574" s="820">
        <v>135551294.43000001</v>
      </c>
      <c r="F574" s="820">
        <v>573118388.40999997</v>
      </c>
      <c r="G574" s="78"/>
      <c r="I574" s="220"/>
    </row>
    <row r="575" spans="1:9" ht="13.5" thickBot="1" x14ac:dyDescent="0.25">
      <c r="A575" s="1089" t="s">
        <v>661</v>
      </c>
      <c r="B575" s="1090"/>
      <c r="C575" s="1090"/>
      <c r="D575" s="1091"/>
      <c r="E575" s="880">
        <f>SUM(E532+E541+E542+E543+E544+E545)</f>
        <v>18654790553.689999</v>
      </c>
      <c r="F575" s="880">
        <f>SUM(F532+F541+F542+F543+F544+F545)</f>
        <v>18235337145.160004</v>
      </c>
      <c r="G575" s="186"/>
    </row>
    <row r="577" spans="1:5" x14ac:dyDescent="0.2">
      <c r="A577" s="1095" t="s">
        <v>704</v>
      </c>
      <c r="B577" s="1096"/>
      <c r="C577" s="1096"/>
      <c r="D577" s="1096"/>
    </row>
    <row r="578" spans="1:5" ht="13.5" thickBot="1" x14ac:dyDescent="0.25">
      <c r="A578" s="198"/>
      <c r="B578" s="198"/>
      <c r="C578" s="200"/>
    </row>
    <row r="579" spans="1:5" x14ac:dyDescent="0.2">
      <c r="A579" s="1168" t="s">
        <v>467</v>
      </c>
      <c r="B579" s="1169"/>
      <c r="C579" s="1108" t="s">
        <v>65</v>
      </c>
      <c r="D579" s="1108" t="s">
        <v>160</v>
      </c>
    </row>
    <row r="580" spans="1:5" ht="13.5" thickBot="1" x14ac:dyDescent="0.25">
      <c r="A580" s="1055"/>
      <c r="B580" s="1056"/>
      <c r="C580" s="1170"/>
      <c r="D580" s="1109"/>
    </row>
    <row r="581" spans="1:5" x14ac:dyDescent="0.2">
      <c r="A581" s="1141" t="s">
        <v>537</v>
      </c>
      <c r="B581" s="1142"/>
      <c r="C581" s="820">
        <v>3370438.52</v>
      </c>
      <c r="D581" s="820">
        <v>3582825.37</v>
      </c>
    </row>
    <row r="582" spans="1:5" x14ac:dyDescent="0.2">
      <c r="A582" s="1143" t="s">
        <v>538</v>
      </c>
      <c r="B582" s="1144"/>
      <c r="C582" s="820">
        <v>18648121.5</v>
      </c>
      <c r="D582" s="820">
        <v>18791256.16</v>
      </c>
    </row>
    <row r="583" spans="1:5" x14ac:dyDescent="0.2">
      <c r="A583" s="1076" t="s">
        <v>539</v>
      </c>
      <c r="B583" s="1077"/>
      <c r="C583" s="820">
        <v>595135504.38</v>
      </c>
      <c r="D583" s="820">
        <v>652899957.20000005</v>
      </c>
    </row>
    <row r="584" spans="1:5" ht="30" customHeight="1" x14ac:dyDescent="0.2">
      <c r="A584" s="1078" t="s">
        <v>540</v>
      </c>
      <c r="B584" s="1079"/>
      <c r="C584" s="820">
        <v>5902378.7999999998</v>
      </c>
      <c r="D584" s="820">
        <v>6508999.1399999997</v>
      </c>
    </row>
    <row r="585" spans="1:5" ht="43.9" customHeight="1" x14ac:dyDescent="0.2">
      <c r="A585" s="1074" t="s">
        <v>727</v>
      </c>
      <c r="B585" s="1075"/>
      <c r="C585" s="820">
        <v>60921.9</v>
      </c>
      <c r="D585" s="820">
        <v>114610.22</v>
      </c>
    </row>
    <row r="586" spans="1:5" ht="27" customHeight="1" x14ac:dyDescent="0.2">
      <c r="A586" s="1074" t="s">
        <v>662</v>
      </c>
      <c r="B586" s="1075"/>
      <c r="C586" s="820">
        <v>1576583.23</v>
      </c>
      <c r="D586" s="820">
        <v>1484402.32</v>
      </c>
    </row>
    <row r="587" spans="1:5" x14ac:dyDescent="0.2">
      <c r="A587" s="1100" t="s">
        <v>541</v>
      </c>
      <c r="B587" s="1101"/>
      <c r="C587" s="820">
        <v>191339.09</v>
      </c>
      <c r="D587" s="820">
        <v>221439.82</v>
      </c>
      <c r="E587" s="220"/>
    </row>
    <row r="588" spans="1:5" ht="28.9" customHeight="1" x14ac:dyDescent="0.2">
      <c r="A588" s="1074" t="s">
        <v>542</v>
      </c>
      <c r="B588" s="1075"/>
      <c r="C588" s="820">
        <v>3663246.32</v>
      </c>
      <c r="D588" s="820">
        <v>7534584.4900000002</v>
      </c>
    </row>
    <row r="589" spans="1:5" ht="35.450000000000003" customHeight="1" x14ac:dyDescent="0.2">
      <c r="A589" s="1078" t="s">
        <v>543</v>
      </c>
      <c r="B589" s="1079"/>
      <c r="C589" s="820">
        <v>27119359.109999999</v>
      </c>
      <c r="D589" s="820">
        <v>39709016.93</v>
      </c>
    </row>
    <row r="590" spans="1:5" ht="13.5" thickBot="1" x14ac:dyDescent="0.25">
      <c r="A590" s="1072" t="s">
        <v>60</v>
      </c>
      <c r="B590" s="1073"/>
      <c r="C590" s="820">
        <v>0</v>
      </c>
      <c r="D590" s="820">
        <v>7496525.8899999997</v>
      </c>
    </row>
    <row r="591" spans="1:5" ht="13.5" thickBot="1" x14ac:dyDescent="0.25">
      <c r="A591" s="1311" t="s">
        <v>428</v>
      </c>
      <c r="B591" s="1312"/>
      <c r="C591" s="880">
        <f>SUM(C581:C590)</f>
        <v>655667892.85000002</v>
      </c>
      <c r="D591" s="880">
        <f>SUM(D581:D590)</f>
        <v>738343617.54000008</v>
      </c>
    </row>
    <row r="594" spans="1:6" x14ac:dyDescent="0.2">
      <c r="A594" s="1106" t="s">
        <v>705</v>
      </c>
      <c r="B594" s="1107"/>
      <c r="C594" s="1107"/>
    </row>
    <row r="595" spans="1:6" ht="7.9" customHeight="1" thickBot="1" x14ac:dyDescent="0.25">
      <c r="A595" s="198"/>
      <c r="B595" s="198"/>
      <c r="C595" s="198"/>
    </row>
    <row r="596" spans="1:6" ht="26.25" thickBot="1" x14ac:dyDescent="0.25">
      <c r="A596" s="1057" t="s">
        <v>479</v>
      </c>
      <c r="B596" s="1058"/>
      <c r="C596" s="1058"/>
      <c r="D596" s="1059"/>
      <c r="E596" s="169" t="s">
        <v>65</v>
      </c>
      <c r="F596" s="115" t="s">
        <v>160</v>
      </c>
    </row>
    <row r="597" spans="1:6" ht="13.5" thickBot="1" x14ac:dyDescent="0.25">
      <c r="A597" s="1060" t="s">
        <v>728</v>
      </c>
      <c r="B597" s="1061"/>
      <c r="C597" s="1061"/>
      <c r="D597" s="1062"/>
      <c r="E597" s="788">
        <f>E598+E599+E600</f>
        <v>69993937.700000003</v>
      </c>
      <c r="F597" s="788">
        <f>F598+F599+F600</f>
        <v>18445742.600000001</v>
      </c>
    </row>
    <row r="598" spans="1:6" x14ac:dyDescent="0.2">
      <c r="A598" s="1097" t="s">
        <v>530</v>
      </c>
      <c r="B598" s="1098"/>
      <c r="C598" s="1098"/>
      <c r="D598" s="1099"/>
      <c r="E598" s="820">
        <v>69943803.25</v>
      </c>
      <c r="F598" s="820">
        <v>15746826.359999999</v>
      </c>
    </row>
    <row r="599" spans="1:6" x14ac:dyDescent="0.2">
      <c r="A599" s="1080" t="s">
        <v>531</v>
      </c>
      <c r="B599" s="1081"/>
      <c r="C599" s="1081"/>
      <c r="D599" s="1082"/>
      <c r="E599" s="820">
        <v>48721.15</v>
      </c>
      <c r="F599" s="820">
        <v>2698916.24</v>
      </c>
    </row>
    <row r="600" spans="1:6" ht="13.5" thickBot="1" x14ac:dyDescent="0.25">
      <c r="A600" s="1063" t="s">
        <v>804</v>
      </c>
      <c r="B600" s="1064"/>
      <c r="C600" s="1064"/>
      <c r="D600" s="1065"/>
      <c r="E600" s="820">
        <v>1413.3</v>
      </c>
      <c r="F600" s="820">
        <v>0</v>
      </c>
    </row>
    <row r="601" spans="1:6" ht="13.5" thickBot="1" x14ac:dyDescent="0.25">
      <c r="A601" s="1160" t="s">
        <v>663</v>
      </c>
      <c r="B601" s="1161"/>
      <c r="C601" s="1161"/>
      <c r="D601" s="1162"/>
      <c r="E601" s="819">
        <v>0</v>
      </c>
      <c r="F601" s="819">
        <v>0</v>
      </c>
    </row>
    <row r="602" spans="1:6" ht="13.5" thickBot="1" x14ac:dyDescent="0.25">
      <c r="A602" s="1183" t="s">
        <v>664</v>
      </c>
      <c r="B602" s="1184"/>
      <c r="C602" s="1184"/>
      <c r="D602" s="1185"/>
      <c r="E602" s="789">
        <f>SUM(E603:E612)</f>
        <v>80936555.300000012</v>
      </c>
      <c r="F602" s="789">
        <f>SUM(F603:F612)</f>
        <v>74413335.170000002</v>
      </c>
    </row>
    <row r="603" spans="1:6" x14ac:dyDescent="0.2">
      <c r="A603" s="1131" t="s">
        <v>869</v>
      </c>
      <c r="B603" s="1132"/>
      <c r="C603" s="1132"/>
      <c r="D603" s="1133"/>
      <c r="E603" s="820">
        <v>0</v>
      </c>
      <c r="F603" s="820">
        <v>0</v>
      </c>
    </row>
    <row r="604" spans="1:6" x14ac:dyDescent="0.2">
      <c r="A604" s="1052" t="s">
        <v>870</v>
      </c>
      <c r="B604" s="1053"/>
      <c r="C604" s="1053"/>
      <c r="D604" s="1054"/>
      <c r="E604" s="820">
        <v>0</v>
      </c>
      <c r="F604" s="820">
        <v>0</v>
      </c>
    </row>
    <row r="605" spans="1:6" x14ac:dyDescent="0.2">
      <c r="A605" s="1052" t="s">
        <v>532</v>
      </c>
      <c r="B605" s="1053"/>
      <c r="C605" s="1053"/>
      <c r="D605" s="1054"/>
      <c r="E605" s="820">
        <v>24148100.489999998</v>
      </c>
      <c r="F605" s="820">
        <v>41043111.200000003</v>
      </c>
    </row>
    <row r="606" spans="1:6" x14ac:dyDescent="0.2">
      <c r="A606" s="1052" t="s">
        <v>833</v>
      </c>
      <c r="B606" s="1053"/>
      <c r="C606" s="1053"/>
      <c r="D606" s="1054"/>
      <c r="E606" s="820">
        <v>0</v>
      </c>
      <c r="F606" s="820">
        <v>0</v>
      </c>
    </row>
    <row r="607" spans="1:6" x14ac:dyDescent="0.2">
      <c r="A607" s="1052" t="s">
        <v>533</v>
      </c>
      <c r="B607" s="1053"/>
      <c r="C607" s="1053"/>
      <c r="D607" s="1054"/>
      <c r="E607" s="820">
        <v>487187.25</v>
      </c>
      <c r="F607" s="820">
        <v>9336711.0999999996</v>
      </c>
    </row>
    <row r="608" spans="1:6" x14ac:dyDescent="0.2">
      <c r="A608" s="1052" t="s">
        <v>534</v>
      </c>
      <c r="B608" s="1053"/>
      <c r="C608" s="1053"/>
      <c r="D608" s="1054"/>
      <c r="E608" s="820">
        <v>15975008.1</v>
      </c>
      <c r="F608" s="820">
        <v>6007496.5999999996</v>
      </c>
    </row>
    <row r="609" spans="1:6" x14ac:dyDescent="0.2">
      <c r="A609" s="1052" t="s">
        <v>535</v>
      </c>
      <c r="B609" s="1053"/>
      <c r="C609" s="1053"/>
      <c r="D609" s="1054"/>
      <c r="E609" s="820">
        <v>37308262.530000001</v>
      </c>
      <c r="F609" s="820">
        <v>13385676.060000001</v>
      </c>
    </row>
    <row r="610" spans="1:6" ht="31.15" customHeight="1" x14ac:dyDescent="0.2">
      <c r="A610" s="1080" t="s">
        <v>871</v>
      </c>
      <c r="B610" s="1081"/>
      <c r="C610" s="1081"/>
      <c r="D610" s="1082"/>
      <c r="E610" s="820">
        <v>0</v>
      </c>
      <c r="F610" s="820">
        <v>0</v>
      </c>
    </row>
    <row r="611" spans="1:6" ht="54.6" customHeight="1" x14ac:dyDescent="0.2">
      <c r="A611" s="1080" t="s">
        <v>536</v>
      </c>
      <c r="B611" s="1081"/>
      <c r="C611" s="1081"/>
      <c r="D611" s="1082"/>
      <c r="E611" s="820">
        <v>0</v>
      </c>
      <c r="F611" s="820">
        <v>0</v>
      </c>
    </row>
    <row r="612" spans="1:6" ht="63.6" customHeight="1" thickBot="1" x14ac:dyDescent="0.25">
      <c r="A612" s="1063" t="s">
        <v>876</v>
      </c>
      <c r="B612" s="1064"/>
      <c r="C612" s="1064"/>
      <c r="D612" s="1065"/>
      <c r="E612" s="820">
        <v>3017996.93</v>
      </c>
      <c r="F612" s="820">
        <v>4640340.21</v>
      </c>
    </row>
    <row r="613" spans="1:6" ht="13.5" thickBot="1" x14ac:dyDescent="0.25">
      <c r="A613" s="1125" t="s">
        <v>428</v>
      </c>
      <c r="B613" s="1126"/>
      <c r="C613" s="1126"/>
      <c r="D613" s="1127"/>
      <c r="E613" s="790">
        <f>SUM(E597+E601+E602)</f>
        <v>150930493</v>
      </c>
      <c r="F613" s="790">
        <f>SUM(F597+F601+F602)</f>
        <v>92859077.770000011</v>
      </c>
    </row>
    <row r="614" spans="1:6" ht="18" customHeight="1" x14ac:dyDescent="0.2"/>
    <row r="615" spans="1:6" ht="18" customHeight="1" x14ac:dyDescent="0.2"/>
    <row r="616" spans="1:6" x14ac:dyDescent="0.2">
      <c r="A616" s="1095" t="s">
        <v>706</v>
      </c>
      <c r="B616" s="1096"/>
      <c r="C616" s="1096"/>
      <c r="D616" s="1096"/>
    </row>
    <row r="617" spans="1:6" ht="17.45" customHeight="1" thickBot="1" x14ac:dyDescent="0.25">
      <c r="A617" s="198"/>
      <c r="B617" s="198"/>
      <c r="C617" s="200"/>
      <c r="D617" s="200"/>
    </row>
    <row r="618" spans="1:6" ht="26.25" thickBot="1" x14ac:dyDescent="0.25">
      <c r="A618" s="1134" t="s">
        <v>126</v>
      </c>
      <c r="B618" s="1135"/>
      <c r="C618" s="1135"/>
      <c r="D618" s="1136"/>
      <c r="E618" s="169" t="s">
        <v>65</v>
      </c>
      <c r="F618" s="115" t="s">
        <v>160</v>
      </c>
    </row>
    <row r="619" spans="1:6" ht="30.75" customHeight="1" thickBot="1" x14ac:dyDescent="0.25">
      <c r="A619" s="1148" t="s">
        <v>665</v>
      </c>
      <c r="B619" s="1149"/>
      <c r="C619" s="1149"/>
      <c r="D619" s="1150"/>
      <c r="E619" s="788">
        <v>0</v>
      </c>
      <c r="F619" s="788">
        <v>0</v>
      </c>
    </row>
    <row r="620" spans="1:6" ht="13.5" thickBot="1" x14ac:dyDescent="0.25">
      <c r="A620" s="1060" t="s">
        <v>666</v>
      </c>
      <c r="B620" s="1061"/>
      <c r="C620" s="1061"/>
      <c r="D620" s="1062"/>
      <c r="E620" s="789">
        <f>SUM(E621+E622+E626)</f>
        <v>261763283.12</v>
      </c>
      <c r="F620" s="789">
        <f>SUM(F621+F622+F626)</f>
        <v>128752630.68000001</v>
      </c>
    </row>
    <row r="621" spans="1:6" x14ac:dyDescent="0.2">
      <c r="A621" s="1145" t="s">
        <v>667</v>
      </c>
      <c r="B621" s="1146"/>
      <c r="C621" s="1146"/>
      <c r="D621" s="1147"/>
      <c r="E621" s="819">
        <v>151.93</v>
      </c>
      <c r="F621" s="819">
        <v>793.6</v>
      </c>
    </row>
    <row r="622" spans="1:6" x14ac:dyDescent="0.2">
      <c r="A622" s="1151" t="s">
        <v>151</v>
      </c>
      <c r="B622" s="1152"/>
      <c r="C622" s="1152"/>
      <c r="D622" s="1153"/>
      <c r="E622" s="672">
        <f>SUM(E623:E625)</f>
        <v>62545829.730000004</v>
      </c>
      <c r="F622" s="672">
        <f>SUM(F623:F625)</f>
        <v>62616488.630000003</v>
      </c>
    </row>
    <row r="623" spans="1:6" ht="27.6" customHeight="1" x14ac:dyDescent="0.2">
      <c r="A623" s="1080" t="s">
        <v>872</v>
      </c>
      <c r="B623" s="1081"/>
      <c r="C623" s="1081"/>
      <c r="D623" s="1082"/>
      <c r="E623" s="820">
        <v>0</v>
      </c>
      <c r="F623" s="820">
        <v>0</v>
      </c>
    </row>
    <row r="624" spans="1:6" x14ac:dyDescent="0.2">
      <c r="A624" s="1080" t="s">
        <v>873</v>
      </c>
      <c r="B624" s="1081"/>
      <c r="C624" s="1081"/>
      <c r="D624" s="1082"/>
      <c r="E624" s="820">
        <v>1269239.3899999999</v>
      </c>
      <c r="F624" s="820">
        <v>1269239.3899999999</v>
      </c>
    </row>
    <row r="625" spans="1:9" x14ac:dyDescent="0.2">
      <c r="A625" s="1080" t="s">
        <v>874</v>
      </c>
      <c r="B625" s="1081"/>
      <c r="C625" s="1081"/>
      <c r="D625" s="1082"/>
      <c r="E625" s="820">
        <v>61276590.340000004</v>
      </c>
      <c r="F625" s="820">
        <v>61347249.240000002</v>
      </c>
    </row>
    <row r="626" spans="1:9" x14ac:dyDescent="0.2">
      <c r="A626" s="1122" t="s">
        <v>192</v>
      </c>
      <c r="B626" s="1123"/>
      <c r="C626" s="1123"/>
      <c r="D626" s="1124"/>
      <c r="E626" s="672">
        <f>SUM(E628:E631)</f>
        <v>199217301.46000001</v>
      </c>
      <c r="F626" s="672">
        <f>SUM(F628:F631)</f>
        <v>66135348.450000003</v>
      </c>
    </row>
    <row r="627" spans="1:9" x14ac:dyDescent="0.2">
      <c r="A627" s="1080" t="s">
        <v>729</v>
      </c>
      <c r="B627" s="1081"/>
      <c r="C627" s="1081"/>
      <c r="D627" s="1082"/>
      <c r="E627" s="672">
        <v>0</v>
      </c>
      <c r="F627" s="672">
        <v>0</v>
      </c>
      <c r="G627" s="219"/>
      <c r="H627" s="219"/>
      <c r="I627" s="217"/>
    </row>
    <row r="628" spans="1:9" x14ac:dyDescent="0.2">
      <c r="A628" s="1177" t="s">
        <v>805</v>
      </c>
      <c r="B628" s="1178"/>
      <c r="C628" s="1178"/>
      <c r="D628" s="1179"/>
      <c r="E628" s="820">
        <v>137271885.59</v>
      </c>
      <c r="F628" s="820">
        <v>32195372.940000001</v>
      </c>
    </row>
    <row r="629" spans="1:9" x14ac:dyDescent="0.2">
      <c r="A629" s="1157" t="s">
        <v>544</v>
      </c>
      <c r="B629" s="1158"/>
      <c r="C629" s="1158"/>
      <c r="D629" s="1159"/>
      <c r="E629" s="820">
        <v>47689595.710000001</v>
      </c>
      <c r="F629" s="820">
        <v>14852804.01</v>
      </c>
    </row>
    <row r="630" spans="1:9" x14ac:dyDescent="0.2">
      <c r="A630" s="1157" t="s">
        <v>545</v>
      </c>
      <c r="B630" s="1158"/>
      <c r="C630" s="1158"/>
      <c r="D630" s="1159"/>
      <c r="E630" s="820">
        <v>0</v>
      </c>
      <c r="F630" s="820">
        <v>0</v>
      </c>
    </row>
    <row r="631" spans="1:9" ht="55.15" customHeight="1" thickBot="1" x14ac:dyDescent="0.25">
      <c r="A631" s="1063" t="s">
        <v>875</v>
      </c>
      <c r="B631" s="1064"/>
      <c r="C631" s="1064"/>
      <c r="D631" s="1065"/>
      <c r="E631" s="820">
        <v>14255820.16</v>
      </c>
      <c r="F631" s="820">
        <v>19087171.5</v>
      </c>
    </row>
    <row r="632" spans="1:9" ht="13.5" thickBot="1" x14ac:dyDescent="0.25">
      <c r="A632" s="1125" t="s">
        <v>668</v>
      </c>
      <c r="B632" s="1126"/>
      <c r="C632" s="1126"/>
      <c r="D632" s="1127"/>
      <c r="E632" s="790">
        <f>SUM(E619+E620)</f>
        <v>261763283.12</v>
      </c>
      <c r="F632" s="790">
        <f>SUM(F619+F620)</f>
        <v>128752630.68000001</v>
      </c>
    </row>
    <row r="635" spans="1:9" x14ac:dyDescent="0.2">
      <c r="A635" s="206" t="s">
        <v>707</v>
      </c>
      <c r="B635" s="159"/>
      <c r="C635" s="159"/>
      <c r="D635" s="190"/>
      <c r="E635" s="190"/>
      <c r="F635" s="190"/>
    </row>
    <row r="636" spans="1:9" ht="13.5" thickBot="1" x14ac:dyDescent="0.25">
      <c r="A636" s="19"/>
      <c r="B636" s="19"/>
      <c r="C636" s="19"/>
    </row>
    <row r="637" spans="1:9" ht="26.25" thickBot="1" x14ac:dyDescent="0.25">
      <c r="A637" s="1390"/>
      <c r="B637" s="1391"/>
      <c r="C637" s="1391"/>
      <c r="D637" s="1392"/>
      <c r="E637" s="169" t="s">
        <v>65</v>
      </c>
      <c r="F637" s="115" t="s">
        <v>160</v>
      </c>
    </row>
    <row r="638" spans="1:9" ht="13.5" thickBot="1" x14ac:dyDescent="0.25">
      <c r="A638" s="1154" t="s">
        <v>669</v>
      </c>
      <c r="B638" s="1155"/>
      <c r="C638" s="1155"/>
      <c r="D638" s="1156"/>
      <c r="E638" s="819">
        <v>182289.02</v>
      </c>
      <c r="F638" s="819">
        <v>203988.1</v>
      </c>
    </row>
    <row r="639" spans="1:9" ht="13.5" thickBot="1" x14ac:dyDescent="0.25">
      <c r="A639" s="1160" t="s">
        <v>670</v>
      </c>
      <c r="B639" s="1161"/>
      <c r="C639" s="1161"/>
      <c r="D639" s="1162"/>
      <c r="E639" s="789">
        <f>SUM(E640:E641)</f>
        <v>12700514.289999999</v>
      </c>
      <c r="F639" s="789">
        <f>SUM(F640:F641)</f>
        <v>292705559.06</v>
      </c>
    </row>
    <row r="640" spans="1:9" ht="42" customHeight="1" x14ac:dyDescent="0.2">
      <c r="A640" s="1097" t="s">
        <v>730</v>
      </c>
      <c r="B640" s="1098"/>
      <c r="C640" s="1098"/>
      <c r="D640" s="1099"/>
      <c r="E640" s="820">
        <v>4192956.38</v>
      </c>
      <c r="F640" s="820">
        <v>44245742.520000003</v>
      </c>
    </row>
    <row r="641" spans="1:6" ht="16.149999999999999" customHeight="1" thickBot="1" x14ac:dyDescent="0.25">
      <c r="A641" s="1383" t="s">
        <v>546</v>
      </c>
      <c r="B641" s="1384"/>
      <c r="C641" s="1384"/>
      <c r="D641" s="1385"/>
      <c r="E641" s="820">
        <v>8507557.9100000001</v>
      </c>
      <c r="F641" s="820">
        <v>248459816.53999999</v>
      </c>
    </row>
    <row r="642" spans="1:6" ht="13.5" thickBot="1" x14ac:dyDescent="0.25">
      <c r="A642" s="1160" t="s">
        <v>671</v>
      </c>
      <c r="B642" s="1161"/>
      <c r="C642" s="1161"/>
      <c r="D642" s="1162"/>
      <c r="E642" s="789">
        <f>SUM(E643:E649)</f>
        <v>50957553.049999997</v>
      </c>
      <c r="F642" s="789">
        <f>SUM(F643:F649)</f>
        <v>48381142.560000002</v>
      </c>
    </row>
    <row r="643" spans="1:6" x14ac:dyDescent="0.2">
      <c r="A643" s="1131" t="s">
        <v>146</v>
      </c>
      <c r="B643" s="1132"/>
      <c r="C643" s="1132"/>
      <c r="D643" s="1133"/>
      <c r="E643" s="820">
        <v>0</v>
      </c>
      <c r="F643" s="820">
        <v>0</v>
      </c>
    </row>
    <row r="644" spans="1:6" x14ac:dyDescent="0.2">
      <c r="A644" s="1137" t="s">
        <v>14</v>
      </c>
      <c r="B644" s="1138"/>
      <c r="C644" s="1138"/>
      <c r="D644" s="1139"/>
      <c r="E644" s="820">
        <v>0</v>
      </c>
      <c r="F644" s="820">
        <v>4622.79</v>
      </c>
    </row>
    <row r="645" spans="1:6" x14ac:dyDescent="0.2">
      <c r="A645" s="1052" t="s">
        <v>568</v>
      </c>
      <c r="B645" s="1053"/>
      <c r="C645" s="1053"/>
      <c r="D645" s="1054"/>
      <c r="E645" s="820">
        <v>11627193.83</v>
      </c>
      <c r="F645" s="820">
        <v>0</v>
      </c>
    </row>
    <row r="646" spans="1:6" ht="29.25" customHeight="1" x14ac:dyDescent="0.2">
      <c r="A646" s="1080" t="s">
        <v>547</v>
      </c>
      <c r="B646" s="1081"/>
      <c r="C646" s="1081"/>
      <c r="D646" s="1082"/>
      <c r="E646" s="820">
        <v>0</v>
      </c>
      <c r="F646" s="820">
        <v>9838247.7699999996</v>
      </c>
    </row>
    <row r="647" spans="1:6" x14ac:dyDescent="0.2">
      <c r="A647" s="1080" t="s">
        <v>548</v>
      </c>
      <c r="B647" s="1081"/>
      <c r="C647" s="1081"/>
      <c r="D647" s="1082"/>
      <c r="E647" s="820">
        <v>0</v>
      </c>
      <c r="F647" s="820">
        <v>0</v>
      </c>
    </row>
    <row r="648" spans="1:6" x14ac:dyDescent="0.2">
      <c r="A648" s="1080" t="s">
        <v>549</v>
      </c>
      <c r="B648" s="1081"/>
      <c r="C648" s="1081"/>
      <c r="D648" s="1082"/>
      <c r="E648" s="820">
        <v>0</v>
      </c>
      <c r="F648" s="820">
        <v>0</v>
      </c>
    </row>
    <row r="649" spans="1:6" ht="13.5" thickBot="1" x14ac:dyDescent="0.25">
      <c r="A649" s="1180" t="s">
        <v>635</v>
      </c>
      <c r="B649" s="1181"/>
      <c r="C649" s="1181"/>
      <c r="D649" s="1182"/>
      <c r="E649" s="820">
        <v>39330359.219999999</v>
      </c>
      <c r="F649" s="820">
        <v>38538272</v>
      </c>
    </row>
    <row r="650" spans="1:6" ht="13.5" thickBot="1" x14ac:dyDescent="0.25">
      <c r="A650" s="1125" t="s">
        <v>428</v>
      </c>
      <c r="B650" s="1126"/>
      <c r="C650" s="1126"/>
      <c r="D650" s="1127"/>
      <c r="E650" s="790">
        <f>E638+E639+E642</f>
        <v>63840356.359999999</v>
      </c>
      <c r="F650" s="790">
        <f>F638+F639+F642</f>
        <v>341290689.72000003</v>
      </c>
    </row>
    <row r="653" spans="1:6" x14ac:dyDescent="0.2">
      <c r="A653" s="1106" t="s">
        <v>708</v>
      </c>
      <c r="B653" s="1107"/>
      <c r="C653" s="1107"/>
    </row>
    <row r="654" spans="1:6" ht="13.5" thickBot="1" x14ac:dyDescent="0.25">
      <c r="A654" s="97"/>
      <c r="B654" s="97"/>
      <c r="C654" s="97"/>
    </row>
    <row r="655" spans="1:6" ht="26.25" thickBot="1" x14ac:dyDescent="0.25">
      <c r="A655" s="1134"/>
      <c r="B655" s="1135"/>
      <c r="C655" s="1135"/>
      <c r="D655" s="1136"/>
      <c r="E655" s="169" t="s">
        <v>65</v>
      </c>
      <c r="F655" s="115" t="s">
        <v>160</v>
      </c>
    </row>
    <row r="656" spans="1:6" ht="13.5" thickBot="1" x14ac:dyDescent="0.25">
      <c r="A656" s="1060" t="s">
        <v>670</v>
      </c>
      <c r="B656" s="1061"/>
      <c r="C656" s="1061"/>
      <c r="D656" s="1062"/>
      <c r="E656" s="789">
        <f>E657+E658</f>
        <v>126617812.75999999</v>
      </c>
      <c r="F656" s="789">
        <f>F657+F658</f>
        <v>182357089.41999999</v>
      </c>
    </row>
    <row r="657" spans="1:6" x14ac:dyDescent="0.2">
      <c r="A657" s="1131" t="s">
        <v>550</v>
      </c>
      <c r="B657" s="1132"/>
      <c r="C657" s="1132"/>
      <c r="D657" s="1133"/>
      <c r="E657" s="820">
        <v>124105272.13</v>
      </c>
      <c r="F657" s="820">
        <v>180755820.22999999</v>
      </c>
    </row>
    <row r="658" spans="1:6" ht="13.5" thickBot="1" x14ac:dyDescent="0.25">
      <c r="A658" s="1137" t="s">
        <v>781</v>
      </c>
      <c r="B658" s="1138"/>
      <c r="C658" s="1138"/>
      <c r="D658" s="1139"/>
      <c r="E658" s="820">
        <v>2512540.63</v>
      </c>
      <c r="F658" s="820">
        <v>1601269.19</v>
      </c>
    </row>
    <row r="659" spans="1:6" ht="13.5" thickBot="1" x14ac:dyDescent="0.25">
      <c r="A659" s="1060" t="s">
        <v>672</v>
      </c>
      <c r="B659" s="1061"/>
      <c r="C659" s="1061"/>
      <c r="D659" s="1062"/>
      <c r="E659" s="789">
        <f>SUM(E660:E665)</f>
        <v>573777373.13999999</v>
      </c>
      <c r="F659" s="789">
        <f>SUM(F660:F665)</f>
        <v>471395453.41999996</v>
      </c>
    </row>
    <row r="660" spans="1:6" x14ac:dyDescent="0.2">
      <c r="A660" s="1052" t="s">
        <v>15</v>
      </c>
      <c r="B660" s="1053"/>
      <c r="C660" s="1053"/>
      <c r="D660" s="1054"/>
      <c r="E660" s="820">
        <v>21639</v>
      </c>
      <c r="F660" s="820">
        <v>56767.99</v>
      </c>
    </row>
    <row r="661" spans="1:6" x14ac:dyDescent="0.2">
      <c r="A661" s="1080" t="s">
        <v>551</v>
      </c>
      <c r="B661" s="1081"/>
      <c r="C661" s="1081"/>
      <c r="D661" s="1082"/>
      <c r="E661" s="820">
        <v>5801187.3600000003</v>
      </c>
      <c r="F661" s="853">
        <v>0</v>
      </c>
    </row>
    <row r="662" spans="1:6" x14ac:dyDescent="0.2">
      <c r="A662" s="1080" t="s">
        <v>552</v>
      </c>
      <c r="B662" s="1081"/>
      <c r="C662" s="1081"/>
      <c r="D662" s="1082"/>
      <c r="E662" s="820">
        <v>0</v>
      </c>
      <c r="F662" s="820">
        <v>27814830.859999999</v>
      </c>
    </row>
    <row r="663" spans="1:6" x14ac:dyDescent="0.2">
      <c r="A663" s="1080" t="s">
        <v>564</v>
      </c>
      <c r="B663" s="1081"/>
      <c r="C663" s="1081"/>
      <c r="D663" s="1082"/>
      <c r="E663" s="820">
        <v>818775.92</v>
      </c>
      <c r="F663" s="820">
        <v>831392.2</v>
      </c>
    </row>
    <row r="664" spans="1:6" x14ac:dyDescent="0.2">
      <c r="A664" s="1080" t="s">
        <v>565</v>
      </c>
      <c r="B664" s="1081"/>
      <c r="C664" s="1081"/>
      <c r="D664" s="1082"/>
      <c r="E664" s="820">
        <v>8560.44</v>
      </c>
      <c r="F664" s="820">
        <v>220623.35999999999</v>
      </c>
    </row>
    <row r="665" spans="1:6" ht="13.5" thickBot="1" x14ac:dyDescent="0.25">
      <c r="A665" s="1174" t="s">
        <v>635</v>
      </c>
      <c r="B665" s="1175"/>
      <c r="C665" s="1175"/>
      <c r="D665" s="1176"/>
      <c r="E665" s="820">
        <v>567127210.41999996</v>
      </c>
      <c r="F665" s="820">
        <v>442471839.00999999</v>
      </c>
    </row>
    <row r="666" spans="1:6" ht="13.5" thickBot="1" x14ac:dyDescent="0.25">
      <c r="A666" s="1125" t="s">
        <v>428</v>
      </c>
      <c r="B666" s="1126"/>
      <c r="C666" s="1126"/>
      <c r="D666" s="1127"/>
      <c r="E666" s="790">
        <f>SUM(E656+E659)</f>
        <v>700395185.89999998</v>
      </c>
      <c r="F666" s="790">
        <f>SUM(F656+F659)</f>
        <v>653752542.83999991</v>
      </c>
    </row>
    <row r="668" spans="1:6" s="786" customFormat="1" x14ac:dyDescent="0.2"/>
    <row r="669" spans="1:6" s="931" customFormat="1" x14ac:dyDescent="0.2"/>
    <row r="670" spans="1:6" s="931" customFormat="1" x14ac:dyDescent="0.2"/>
    <row r="671" spans="1:6" s="931" customFormat="1" x14ac:dyDescent="0.2"/>
    <row r="672" spans="1:6" s="931" customFormat="1" x14ac:dyDescent="0.2"/>
    <row r="673" spans="1:5" s="931" customFormat="1" x14ac:dyDescent="0.2"/>
    <row r="674" spans="1:5" s="931" customFormat="1" x14ac:dyDescent="0.2"/>
    <row r="675" spans="1:5" s="931" customFormat="1" x14ac:dyDescent="0.2"/>
    <row r="676" spans="1:5" s="931" customFormat="1" x14ac:dyDescent="0.2"/>
    <row r="677" spans="1:5" s="931" customFormat="1" x14ac:dyDescent="0.2"/>
    <row r="678" spans="1:5" s="931" customFormat="1" x14ac:dyDescent="0.2"/>
    <row r="679" spans="1:5" s="931" customFormat="1" x14ac:dyDescent="0.2"/>
    <row r="680" spans="1:5" s="931" customFormat="1" x14ac:dyDescent="0.2"/>
    <row r="681" spans="1:5" s="931" customFormat="1" x14ac:dyDescent="0.2"/>
    <row r="682" spans="1:5" s="931" customFormat="1" ht="19.5" customHeight="1" x14ac:dyDescent="0.25">
      <c r="A682" s="1433" t="s">
        <v>709</v>
      </c>
      <c r="B682" s="1433"/>
      <c r="C682" s="1433"/>
      <c r="D682" s="914"/>
      <c r="E682" s="914"/>
    </row>
    <row r="683" spans="1:5" s="931" customFormat="1" ht="13.5" thickBot="1" x14ac:dyDescent="0.25">
      <c r="A683" s="936"/>
      <c r="B683" s="914"/>
      <c r="C683" s="914"/>
      <c r="D683" s="914"/>
      <c r="E683" s="914"/>
    </row>
    <row r="684" spans="1:5" s="931" customFormat="1" x14ac:dyDescent="0.2">
      <c r="A684" s="937"/>
      <c r="B684" s="934"/>
      <c r="C684" s="934"/>
      <c r="D684" s="934"/>
      <c r="E684" s="935"/>
    </row>
    <row r="685" spans="1:5" s="931" customFormat="1" x14ac:dyDescent="0.2">
      <c r="A685" s="1163" t="s">
        <v>239</v>
      </c>
      <c r="B685" s="1165" t="s">
        <v>486</v>
      </c>
      <c r="C685" s="1166"/>
      <c r="D685" s="1166"/>
      <c r="E685" s="1167"/>
    </row>
    <row r="686" spans="1:5" s="931" customFormat="1" x14ac:dyDescent="0.2">
      <c r="A686" s="1164"/>
      <c r="B686" s="938" t="s">
        <v>230</v>
      </c>
      <c r="C686" s="938" t="s">
        <v>231</v>
      </c>
      <c r="D686" s="938" t="s">
        <v>232</v>
      </c>
      <c r="E686" s="939" t="s">
        <v>233</v>
      </c>
    </row>
    <row r="687" spans="1:5" s="931" customFormat="1" ht="39" thickBot="1" x14ac:dyDescent="0.25">
      <c r="A687" s="940" t="s">
        <v>22</v>
      </c>
      <c r="B687" s="875">
        <f>SUM(B688:B710)</f>
        <v>24375442.850000001</v>
      </c>
      <c r="C687" s="875">
        <f>SUM(C688:C710)</f>
        <v>35588704.570000008</v>
      </c>
      <c r="D687" s="875">
        <f>SUM(D688:D710)</f>
        <v>221186334.71000001</v>
      </c>
      <c r="E687" s="941">
        <f>SUM(E688:E710)</f>
        <v>611859886.01999998</v>
      </c>
    </row>
    <row r="688" spans="1:5" s="931" customFormat="1" ht="38.25" customHeight="1" thickBot="1" x14ac:dyDescent="0.25">
      <c r="A688" s="942" t="s">
        <v>951</v>
      </c>
      <c r="B688" s="943">
        <v>0</v>
      </c>
      <c r="C688" s="943">
        <v>50127.42</v>
      </c>
      <c r="D688" s="943">
        <v>27395</v>
      </c>
      <c r="E688" s="943">
        <v>2849511.82</v>
      </c>
    </row>
    <row r="689" spans="1:5" s="931" customFormat="1" ht="13.5" thickBot="1" x14ac:dyDescent="0.25">
      <c r="A689" s="942" t="s">
        <v>949</v>
      </c>
      <c r="B689" s="943">
        <v>11250000</v>
      </c>
      <c r="C689" s="943">
        <v>0</v>
      </c>
      <c r="D689" s="943">
        <v>2149099.31</v>
      </c>
      <c r="E689" s="943">
        <v>0</v>
      </c>
    </row>
    <row r="690" spans="1:5" s="931" customFormat="1" ht="15" customHeight="1" thickBot="1" x14ac:dyDescent="0.25">
      <c r="A690" s="942" t="s">
        <v>929</v>
      </c>
      <c r="B690" s="943">
        <v>12102271.48</v>
      </c>
      <c r="C690" s="943">
        <v>0</v>
      </c>
      <c r="D690" s="943">
        <v>1881923.72</v>
      </c>
      <c r="E690" s="943">
        <v>0</v>
      </c>
    </row>
    <row r="691" spans="1:5" s="931" customFormat="1" ht="26.25" thickBot="1" x14ac:dyDescent="0.25">
      <c r="A691" s="942" t="s">
        <v>939</v>
      </c>
      <c r="B691" s="943">
        <v>0</v>
      </c>
      <c r="C691" s="943">
        <v>1062.72</v>
      </c>
      <c r="D691" s="943">
        <v>0</v>
      </c>
      <c r="E691" s="943">
        <v>70567.05</v>
      </c>
    </row>
    <row r="692" spans="1:5" s="931" customFormat="1" ht="13.5" thickBot="1" x14ac:dyDescent="0.25">
      <c r="A692" s="942" t="s">
        <v>950</v>
      </c>
      <c r="B692" s="943">
        <v>0</v>
      </c>
      <c r="C692" s="943">
        <v>4</v>
      </c>
      <c r="D692" s="943">
        <v>27888565.460000001</v>
      </c>
      <c r="E692" s="943">
        <v>0</v>
      </c>
    </row>
    <row r="693" spans="1:5" s="931" customFormat="1" ht="26.25" thickBot="1" x14ac:dyDescent="0.25">
      <c r="A693" s="942" t="s">
        <v>908</v>
      </c>
      <c r="B693" s="943">
        <v>0</v>
      </c>
      <c r="C693" s="943">
        <v>0</v>
      </c>
      <c r="D693" s="943">
        <v>5488272</v>
      </c>
      <c r="E693" s="943">
        <v>1946496.89</v>
      </c>
    </row>
    <row r="694" spans="1:5" s="931" customFormat="1" ht="39" thickBot="1" x14ac:dyDescent="0.25">
      <c r="A694" s="942" t="s">
        <v>907</v>
      </c>
      <c r="B694" s="943">
        <v>32298.55</v>
      </c>
      <c r="C694" s="943">
        <v>4910284.13</v>
      </c>
      <c r="D694" s="943">
        <v>170127577.06</v>
      </c>
      <c r="E694" s="943">
        <v>25721487.789999999</v>
      </c>
    </row>
    <row r="695" spans="1:5" s="931" customFormat="1" ht="26.25" thickBot="1" x14ac:dyDescent="0.25">
      <c r="A695" s="942" t="s">
        <v>905</v>
      </c>
      <c r="B695" s="943">
        <v>0</v>
      </c>
      <c r="C695" s="943">
        <v>0</v>
      </c>
      <c r="D695" s="943">
        <v>2415265</v>
      </c>
      <c r="E695" s="943">
        <v>0</v>
      </c>
    </row>
    <row r="696" spans="1:5" s="931" customFormat="1" ht="26.25" thickBot="1" x14ac:dyDescent="0.25">
      <c r="A696" s="942" t="s">
        <v>948</v>
      </c>
      <c r="B696" s="943">
        <v>0</v>
      </c>
      <c r="C696" s="943">
        <v>0</v>
      </c>
      <c r="D696" s="943">
        <v>31212</v>
      </c>
      <c r="E696" s="943">
        <v>1204387</v>
      </c>
    </row>
    <row r="697" spans="1:5" s="931" customFormat="1" ht="24.75" customHeight="1" thickBot="1" x14ac:dyDescent="0.25">
      <c r="A697" s="942" t="s">
        <v>930</v>
      </c>
      <c r="B697" s="943">
        <v>0</v>
      </c>
      <c r="C697" s="943">
        <v>0</v>
      </c>
      <c r="D697" s="943">
        <v>98288</v>
      </c>
      <c r="E697" s="943">
        <v>71218.75</v>
      </c>
    </row>
    <row r="698" spans="1:5" s="931" customFormat="1" ht="39" thickBot="1" x14ac:dyDescent="0.25">
      <c r="A698" s="942" t="s">
        <v>904</v>
      </c>
      <c r="B698" s="943">
        <v>0</v>
      </c>
      <c r="C698" s="943">
        <v>30337247.960000001</v>
      </c>
      <c r="D698" s="943">
        <v>5355033.9800000004</v>
      </c>
      <c r="E698" s="943">
        <v>569928162.72000003</v>
      </c>
    </row>
    <row r="699" spans="1:5" s="931" customFormat="1" ht="26.25" thickBot="1" x14ac:dyDescent="0.25">
      <c r="A699" s="942" t="s">
        <v>934</v>
      </c>
      <c r="B699" s="943">
        <v>174873.4</v>
      </c>
      <c r="C699" s="943">
        <v>0</v>
      </c>
      <c r="D699" s="943">
        <v>302</v>
      </c>
      <c r="E699" s="943">
        <v>0</v>
      </c>
    </row>
    <row r="700" spans="1:5" s="931" customFormat="1" ht="15.75" customHeight="1" thickBot="1" x14ac:dyDescent="0.25">
      <c r="A700" s="942" t="s">
        <v>903</v>
      </c>
      <c r="B700" s="943">
        <v>0</v>
      </c>
      <c r="C700" s="943">
        <v>0</v>
      </c>
      <c r="D700" s="943">
        <v>1345910</v>
      </c>
      <c r="E700" s="943">
        <v>0</v>
      </c>
    </row>
    <row r="701" spans="1:5" s="931" customFormat="1" ht="26.25" customHeight="1" thickBot="1" x14ac:dyDescent="0.25">
      <c r="A701" s="942" t="s">
        <v>906</v>
      </c>
      <c r="B701" s="943">
        <v>0</v>
      </c>
      <c r="C701" s="943">
        <v>0</v>
      </c>
      <c r="D701" s="943">
        <v>7341</v>
      </c>
      <c r="E701" s="943">
        <v>0</v>
      </c>
    </row>
    <row r="702" spans="1:5" s="931" customFormat="1" ht="39" thickBot="1" x14ac:dyDescent="0.25">
      <c r="A702" s="942" t="s">
        <v>931</v>
      </c>
      <c r="B702" s="943">
        <v>0</v>
      </c>
      <c r="C702" s="943">
        <v>0</v>
      </c>
      <c r="D702" s="943">
        <v>546308</v>
      </c>
      <c r="E702" s="943">
        <v>0</v>
      </c>
    </row>
    <row r="703" spans="1:5" s="931" customFormat="1" ht="13.5" thickBot="1" x14ac:dyDescent="0.25">
      <c r="A703" s="942" t="s">
        <v>932</v>
      </c>
      <c r="B703" s="943">
        <v>815839.59</v>
      </c>
      <c r="C703" s="943">
        <v>15.4</v>
      </c>
      <c r="D703" s="943">
        <v>35204</v>
      </c>
      <c r="E703" s="943">
        <v>220000</v>
      </c>
    </row>
    <row r="704" spans="1:5" s="931" customFormat="1" ht="24.75" customHeight="1" thickBot="1" x14ac:dyDescent="0.25">
      <c r="A704" s="942" t="s">
        <v>936</v>
      </c>
      <c r="B704" s="943">
        <v>0</v>
      </c>
      <c r="C704" s="943">
        <v>43809</v>
      </c>
      <c r="D704" s="943">
        <v>230441</v>
      </c>
      <c r="E704" s="943">
        <v>0</v>
      </c>
    </row>
    <row r="705" spans="1:6" s="931" customFormat="1" ht="17.25" customHeight="1" thickBot="1" x14ac:dyDescent="0.25">
      <c r="A705" s="942" t="s">
        <v>921</v>
      </c>
      <c r="B705" s="943">
        <v>0</v>
      </c>
      <c r="C705" s="943">
        <v>0</v>
      </c>
      <c r="D705" s="943">
        <v>65672.399999999994</v>
      </c>
      <c r="E705" s="943">
        <v>5000000</v>
      </c>
    </row>
    <row r="706" spans="1:6" s="931" customFormat="1" ht="24.75" customHeight="1" thickBot="1" x14ac:dyDescent="0.25">
      <c r="A706" s="942" t="s">
        <v>937</v>
      </c>
      <c r="B706" s="943">
        <v>0</v>
      </c>
      <c r="C706" s="943">
        <v>91.59</v>
      </c>
      <c r="D706" s="943">
        <v>121474</v>
      </c>
      <c r="E706" s="943">
        <v>0</v>
      </c>
    </row>
    <row r="707" spans="1:6" s="931" customFormat="1" ht="13.5" thickBot="1" x14ac:dyDescent="0.25">
      <c r="A707" s="942" t="s">
        <v>938</v>
      </c>
      <c r="B707" s="943">
        <v>0</v>
      </c>
      <c r="C707" s="943">
        <v>0</v>
      </c>
      <c r="D707" s="943">
        <v>153634</v>
      </c>
      <c r="E707" s="943">
        <v>66392</v>
      </c>
    </row>
    <row r="708" spans="1:6" s="931" customFormat="1" ht="26.25" thickBot="1" x14ac:dyDescent="0.25">
      <c r="A708" s="942" t="s">
        <v>926</v>
      </c>
      <c r="B708" s="943">
        <v>0</v>
      </c>
      <c r="C708" s="943">
        <v>50523.05</v>
      </c>
      <c r="D708" s="943">
        <v>0</v>
      </c>
      <c r="E708" s="943">
        <v>50523.05</v>
      </c>
    </row>
    <row r="709" spans="1:6" s="931" customFormat="1" ht="13.5" thickBot="1" x14ac:dyDescent="0.25">
      <c r="A709" s="942" t="s">
        <v>66</v>
      </c>
      <c r="B709" s="943">
        <v>150.66</v>
      </c>
      <c r="C709" s="943">
        <v>194598.03</v>
      </c>
      <c r="D709" s="943">
        <v>1590788.99</v>
      </c>
      <c r="E709" s="943">
        <v>4640214.62</v>
      </c>
    </row>
    <row r="710" spans="1:6" s="931" customFormat="1" ht="13.5" thickBot="1" x14ac:dyDescent="0.25">
      <c r="A710" s="944" t="s">
        <v>37</v>
      </c>
      <c r="B710" s="945">
        <v>9.17</v>
      </c>
      <c r="C710" s="945">
        <v>941.27</v>
      </c>
      <c r="D710" s="945">
        <v>1626627.79</v>
      </c>
      <c r="E710" s="945">
        <v>90924.33</v>
      </c>
    </row>
    <row r="711" spans="1:6" s="931" customFormat="1" x14ac:dyDescent="0.2"/>
    <row r="712" spans="1:6" s="931" customFormat="1" x14ac:dyDescent="0.2"/>
    <row r="713" spans="1:6" s="931" customFormat="1" x14ac:dyDescent="0.2"/>
    <row r="714" spans="1:6" ht="30" customHeight="1" x14ac:dyDescent="0.2">
      <c r="A714" s="1104" t="s">
        <v>720</v>
      </c>
      <c r="B714" s="1104"/>
      <c r="C714" s="1104"/>
      <c r="D714" s="1104"/>
      <c r="E714" s="1104"/>
      <c r="F714" s="1104"/>
    </row>
    <row r="715" spans="1:6" x14ac:dyDescent="0.2">
      <c r="A715" s="931"/>
      <c r="B715" s="931"/>
      <c r="C715" s="931"/>
      <c r="D715" s="931"/>
      <c r="E715" s="931"/>
      <c r="F715" s="931"/>
    </row>
    <row r="716" spans="1:6" x14ac:dyDescent="0.2">
      <c r="A716" s="1128" t="s">
        <v>819</v>
      </c>
      <c r="B716" s="1128"/>
      <c r="C716" s="1128"/>
      <c r="D716" s="1128"/>
      <c r="E716" s="931"/>
      <c r="F716" s="931"/>
    </row>
    <row r="717" spans="1:6" ht="13.5" thickBot="1" x14ac:dyDescent="0.25">
      <c r="A717" s="931"/>
      <c r="B717" s="931"/>
      <c r="C717" s="931"/>
      <c r="D717" s="931"/>
      <c r="E717" s="931"/>
      <c r="F717" s="931"/>
    </row>
    <row r="718" spans="1:6" ht="51.75" thickBot="1" x14ac:dyDescent="0.25">
      <c r="A718" s="1120" t="s">
        <v>190</v>
      </c>
      <c r="B718" s="1121"/>
      <c r="C718" s="133" t="s">
        <v>100</v>
      </c>
      <c r="D718" s="133" t="s">
        <v>834</v>
      </c>
      <c r="E718" s="931"/>
      <c r="F718" s="931"/>
    </row>
    <row r="719" spans="1:6" ht="18.75" customHeight="1" thickBot="1" x14ac:dyDescent="0.25">
      <c r="A719" s="1129" t="s">
        <v>191</v>
      </c>
      <c r="B719" s="1130"/>
      <c r="C719" s="881">
        <v>4707</v>
      </c>
      <c r="D719" s="882">
        <v>4809</v>
      </c>
      <c r="E719" s="931"/>
      <c r="F719" s="931"/>
    </row>
    <row r="722" spans="1:6" x14ac:dyDescent="0.2">
      <c r="A722" s="930" t="s">
        <v>675</v>
      </c>
      <c r="B722" s="929"/>
      <c r="C722" s="929"/>
      <c r="D722" s="929"/>
      <c r="E722" s="929"/>
      <c r="F722" s="931"/>
    </row>
    <row r="723" spans="1:6" ht="13.5" thickBot="1" x14ac:dyDescent="0.25">
      <c r="A723" s="931"/>
      <c r="B723" s="207"/>
      <c r="C723" s="207"/>
      <c r="D723" s="931"/>
      <c r="E723" s="931"/>
      <c r="F723" s="931"/>
    </row>
    <row r="724" spans="1:6" ht="51.75" thickBot="1" x14ac:dyDescent="0.25">
      <c r="A724" s="932" t="s">
        <v>51</v>
      </c>
      <c r="B724" s="191" t="s">
        <v>52</v>
      </c>
      <c r="C724" s="191" t="s">
        <v>153</v>
      </c>
      <c r="D724" s="75" t="s">
        <v>53</v>
      </c>
      <c r="E724" s="74" t="s">
        <v>54</v>
      </c>
      <c r="F724" s="931"/>
    </row>
    <row r="725" spans="1:6" x14ac:dyDescent="0.2">
      <c r="A725" s="192" t="s">
        <v>234</v>
      </c>
      <c r="B725" s="791" t="s">
        <v>896</v>
      </c>
      <c r="C725" s="86">
        <v>0</v>
      </c>
      <c r="D725" s="791" t="s">
        <v>896</v>
      </c>
      <c r="E725" s="791" t="s">
        <v>896</v>
      </c>
      <c r="F725" s="931"/>
    </row>
    <row r="727" spans="1:6" x14ac:dyDescent="0.2">
      <c r="A727" s="931"/>
      <c r="B727" s="931"/>
      <c r="C727" s="931"/>
      <c r="D727" s="931"/>
      <c r="E727" s="931"/>
      <c r="F727" s="931"/>
    </row>
    <row r="728" spans="1:6" x14ac:dyDescent="0.2">
      <c r="A728" s="930" t="s">
        <v>676</v>
      </c>
      <c r="B728" s="193"/>
      <c r="C728" s="193"/>
      <c r="D728" s="193"/>
      <c r="E728" s="193"/>
      <c r="F728" s="931"/>
    </row>
    <row r="729" spans="1:6" ht="13.5" thickBot="1" x14ac:dyDescent="0.25">
      <c r="A729" s="931"/>
      <c r="B729" s="207"/>
      <c r="C729" s="207"/>
      <c r="D729" s="931"/>
      <c r="E729" s="931"/>
      <c r="F729" s="931"/>
    </row>
    <row r="730" spans="1:6" ht="51.75" thickBot="1" x14ac:dyDescent="0.25">
      <c r="A730" s="183" t="s">
        <v>51</v>
      </c>
      <c r="B730" s="191" t="s">
        <v>52</v>
      </c>
      <c r="C730" s="191" t="s">
        <v>153</v>
      </c>
      <c r="D730" s="75" t="s">
        <v>154</v>
      </c>
      <c r="E730" s="74" t="s">
        <v>54</v>
      </c>
    </row>
    <row r="731" spans="1:6" x14ac:dyDescent="0.2">
      <c r="A731" s="192" t="s">
        <v>234</v>
      </c>
      <c r="B731" s="791" t="s">
        <v>896</v>
      </c>
      <c r="C731" s="86">
        <v>0</v>
      </c>
      <c r="D731" s="791" t="s">
        <v>896</v>
      </c>
      <c r="E731" s="791" t="s">
        <v>896</v>
      </c>
    </row>
    <row r="739" spans="1:7" x14ac:dyDescent="0.2">
      <c r="A739" s="208"/>
      <c r="B739" s="208"/>
      <c r="C739" s="1117"/>
      <c r="D739" s="1118"/>
      <c r="E739" s="208"/>
      <c r="F739" s="208"/>
    </row>
    <row r="740" spans="1:7" x14ac:dyDescent="0.2">
      <c r="A740" s="209" t="s">
        <v>681</v>
      </c>
      <c r="B740" s="209"/>
      <c r="C740" s="1117" t="s">
        <v>50</v>
      </c>
      <c r="D740" s="1118"/>
      <c r="E740" s="209"/>
      <c r="F740" s="1102" t="s">
        <v>678</v>
      </c>
      <c r="G740" s="1102"/>
    </row>
    <row r="741" spans="1:7" x14ac:dyDescent="0.2">
      <c r="A741" s="209" t="s">
        <v>679</v>
      </c>
      <c r="B741" s="200"/>
      <c r="C741" s="1102" t="s">
        <v>677</v>
      </c>
      <c r="D741" s="1140"/>
      <c r="E741" s="209"/>
      <c r="F741" s="1102" t="s">
        <v>680</v>
      </c>
      <c r="G741" s="1102"/>
    </row>
  </sheetData>
  <mergeCells count="410">
    <mergeCell ref="A127:C127"/>
    <mergeCell ref="B205:D205"/>
    <mergeCell ref="B202:D202"/>
    <mergeCell ref="A134:B134"/>
    <mergeCell ref="A132:B132"/>
    <mergeCell ref="A135:B135"/>
    <mergeCell ref="A305:B305"/>
    <mergeCell ref="A247:E247"/>
    <mergeCell ref="A244:B244"/>
    <mergeCell ref="A253:B253"/>
    <mergeCell ref="A130:B130"/>
    <mergeCell ref="A250:B250"/>
    <mergeCell ref="A255:B255"/>
    <mergeCell ref="A256:B256"/>
    <mergeCell ref="A254:B254"/>
    <mergeCell ref="A230:B230"/>
    <mergeCell ref="B280:E280"/>
    <mergeCell ref="B203:D203"/>
    <mergeCell ref="B204:D204"/>
    <mergeCell ref="A216:B216"/>
    <mergeCell ref="A217:B217"/>
    <mergeCell ref="A211:G211"/>
    <mergeCell ref="A221:B221"/>
    <mergeCell ref="A214:B214"/>
    <mergeCell ref="A393:B393"/>
    <mergeCell ref="B420:D420"/>
    <mergeCell ref="A402:B402"/>
    <mergeCell ref="A411:E411"/>
    <mergeCell ref="A408:B408"/>
    <mergeCell ref="A418:I418"/>
    <mergeCell ref="A399:D399"/>
    <mergeCell ref="A392:B392"/>
    <mergeCell ref="A394:B394"/>
    <mergeCell ref="F420:H420"/>
    <mergeCell ref="A409:B409"/>
    <mergeCell ref="A403:B403"/>
    <mergeCell ref="A420:A421"/>
    <mergeCell ref="A406:E406"/>
    <mergeCell ref="A343:B343"/>
    <mergeCell ref="A270:B270"/>
    <mergeCell ref="A301:B301"/>
    <mergeCell ref="A310:B310"/>
    <mergeCell ref="A268:B268"/>
    <mergeCell ref="A303:B303"/>
    <mergeCell ref="A304:B304"/>
    <mergeCell ref="A327:B327"/>
    <mergeCell ref="A356:B356"/>
    <mergeCell ref="A334:B334"/>
    <mergeCell ref="A311:B311"/>
    <mergeCell ref="A299:E299"/>
    <mergeCell ref="D278:E278"/>
    <mergeCell ref="B278:C278"/>
    <mergeCell ref="A302:B302"/>
    <mergeCell ref="A307:B307"/>
    <mergeCell ref="A308:B308"/>
    <mergeCell ref="A306:B306"/>
    <mergeCell ref="A446:B446"/>
    <mergeCell ref="A452:B452"/>
    <mergeCell ref="A653:C653"/>
    <mergeCell ref="A641:D641"/>
    <mergeCell ref="A643:D643"/>
    <mergeCell ref="A454:B454"/>
    <mergeCell ref="A455:B455"/>
    <mergeCell ref="A450:B450"/>
    <mergeCell ref="A456:B456"/>
    <mergeCell ref="A589:B589"/>
    <mergeCell ref="A640:D640"/>
    <mergeCell ref="A646:D646"/>
    <mergeCell ref="A647:D647"/>
    <mergeCell ref="A627:D627"/>
    <mergeCell ref="A588:B588"/>
    <mergeCell ref="A632:D632"/>
    <mergeCell ref="A637:D637"/>
    <mergeCell ref="A591:B591"/>
    <mergeCell ref="A594:C594"/>
    <mergeCell ref="A644:D644"/>
    <mergeCell ref="A451:B451"/>
    <mergeCell ref="A645:D645"/>
    <mergeCell ref="A642:D642"/>
    <mergeCell ref="A648:D648"/>
    <mergeCell ref="A539:D539"/>
    <mergeCell ref="A540:D540"/>
    <mergeCell ref="A469:B469"/>
    <mergeCell ref="A470:B470"/>
    <mergeCell ref="A517:B517"/>
    <mergeCell ref="C517:D517"/>
    <mergeCell ref="A518:B518"/>
    <mergeCell ref="C518:D518"/>
    <mergeCell ref="A441:C441"/>
    <mergeCell ref="A471:B471"/>
    <mergeCell ref="A472:B472"/>
    <mergeCell ref="A473:B473"/>
    <mergeCell ref="A474:B474"/>
    <mergeCell ref="A534:D534"/>
    <mergeCell ref="A538:D538"/>
    <mergeCell ref="A463:B463"/>
    <mergeCell ref="A453:B453"/>
    <mergeCell ref="C462:D462"/>
    <mergeCell ref="A462:B462"/>
    <mergeCell ref="A467:C467"/>
    <mergeCell ref="A466:D466"/>
    <mergeCell ref="A443:B443"/>
    <mergeCell ref="A444:B444"/>
    <mergeCell ref="A445:B445"/>
    <mergeCell ref="A384:B384"/>
    <mergeCell ref="A385:B385"/>
    <mergeCell ref="A390:B390"/>
    <mergeCell ref="A391:B391"/>
    <mergeCell ref="A369:B369"/>
    <mergeCell ref="A370:B370"/>
    <mergeCell ref="A380:E380"/>
    <mergeCell ref="A371:B371"/>
    <mergeCell ref="A372:B372"/>
    <mergeCell ref="A388:B388"/>
    <mergeCell ref="A383:B383"/>
    <mergeCell ref="A374:B374"/>
    <mergeCell ref="A389:B389"/>
    <mergeCell ref="A373:B373"/>
    <mergeCell ref="A382:B382"/>
    <mergeCell ref="A386:B386"/>
    <mergeCell ref="A375:B375"/>
    <mergeCell ref="C130:D130"/>
    <mergeCell ref="A335:B335"/>
    <mergeCell ref="A312:D312"/>
    <mergeCell ref="A309:B309"/>
    <mergeCell ref="A229:B229"/>
    <mergeCell ref="A323:B323"/>
    <mergeCell ref="A324:B324"/>
    <mergeCell ref="A322:B322"/>
    <mergeCell ref="A257:B257"/>
    <mergeCell ref="A265:D265"/>
    <mergeCell ref="A258:B258"/>
    <mergeCell ref="A267:B267"/>
    <mergeCell ref="A259:B259"/>
    <mergeCell ref="A260:B260"/>
    <mergeCell ref="A276:E276"/>
    <mergeCell ref="A269:B269"/>
    <mergeCell ref="A261:B261"/>
    <mergeCell ref="A206:D206"/>
    <mergeCell ref="A218:B218"/>
    <mergeCell ref="A219:B219"/>
    <mergeCell ref="A220:B220"/>
    <mergeCell ref="A251:B251"/>
    <mergeCell ref="A223:B223"/>
    <mergeCell ref="A234:B234"/>
    <mergeCell ref="A237:B237"/>
    <mergeCell ref="A224:B224"/>
    <mergeCell ref="A213:B213"/>
    <mergeCell ref="A362:B362"/>
    <mergeCell ref="A363:B363"/>
    <mergeCell ref="A365:B365"/>
    <mergeCell ref="A368:B368"/>
    <mergeCell ref="A361:B361"/>
    <mergeCell ref="A367:B367"/>
    <mergeCell ref="A364:B364"/>
    <mergeCell ref="A366:B366"/>
    <mergeCell ref="A236:B236"/>
    <mergeCell ref="A238:B238"/>
    <mergeCell ref="A347:C347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42:B342"/>
    <mergeCell ref="A340:B340"/>
    <mergeCell ref="G352:H352"/>
    <mergeCell ref="G353:H353"/>
    <mergeCell ref="G354:H354"/>
    <mergeCell ref="A354:B354"/>
    <mergeCell ref="A359:B359"/>
    <mergeCell ref="A360:B360"/>
    <mergeCell ref="A352:B352"/>
    <mergeCell ref="A353:B353"/>
    <mergeCell ref="A355:B355"/>
    <mergeCell ref="A358:B358"/>
    <mergeCell ref="A357:B357"/>
    <mergeCell ref="A249:B249"/>
    <mergeCell ref="A240:B240"/>
    <mergeCell ref="A241:B241"/>
    <mergeCell ref="A242:B242"/>
    <mergeCell ref="A239:B239"/>
    <mergeCell ref="A325:B325"/>
    <mergeCell ref="A336:B336"/>
    <mergeCell ref="A337:B337"/>
    <mergeCell ref="A262:B262"/>
    <mergeCell ref="A326:B326"/>
    <mergeCell ref="B288:E288"/>
    <mergeCell ref="B201:D201"/>
    <mergeCell ref="A68:B68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97:I197"/>
    <mergeCell ref="A199:D200"/>
    <mergeCell ref="E199:E200"/>
    <mergeCell ref="F199:H199"/>
    <mergeCell ref="I199:I200"/>
    <mergeCell ref="A126:D126"/>
    <mergeCell ref="A128:B128"/>
    <mergeCell ref="A109:G109"/>
    <mergeCell ref="G111:I111"/>
    <mergeCell ref="B111:F111"/>
    <mergeCell ref="A131:B131"/>
    <mergeCell ref="A129:B129"/>
    <mergeCell ref="A133:B133"/>
    <mergeCell ref="A111:A112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A62:B62"/>
    <mergeCell ref="A60:B60"/>
    <mergeCell ref="A59:B59"/>
    <mergeCell ref="A29:I29"/>
    <mergeCell ref="A50:B50"/>
    <mergeCell ref="A4:I4"/>
    <mergeCell ref="A5:I5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45:D545"/>
    <mergeCell ref="A448:B448"/>
    <mergeCell ref="A225:B225"/>
    <mergeCell ref="C463:D463"/>
    <mergeCell ref="A541:D541"/>
    <mergeCell ref="A542:D542"/>
    <mergeCell ref="A543:D543"/>
    <mergeCell ref="A535:D535"/>
    <mergeCell ref="A536:D536"/>
    <mergeCell ref="A537:D537"/>
    <mergeCell ref="A531:D531"/>
    <mergeCell ref="A532:D532"/>
    <mergeCell ref="A533:D533"/>
    <mergeCell ref="A449:B449"/>
    <mergeCell ref="A235:B235"/>
    <mergeCell ref="A252:B252"/>
    <mergeCell ref="A350:C350"/>
    <mergeCell ref="A338:B338"/>
    <mergeCell ref="A339:B339"/>
    <mergeCell ref="A344:B344"/>
    <mergeCell ref="A227:B227"/>
    <mergeCell ref="A228:B228"/>
    <mergeCell ref="A231:B231"/>
    <mergeCell ref="A243:B243"/>
    <mergeCell ref="A546:D546"/>
    <mergeCell ref="A547:D547"/>
    <mergeCell ref="A548:D548"/>
    <mergeCell ref="A549:D549"/>
    <mergeCell ref="A550:D550"/>
    <mergeCell ref="A447:B447"/>
    <mergeCell ref="A551:D551"/>
    <mergeCell ref="A544:D544"/>
    <mergeCell ref="A215:B215"/>
    <mergeCell ref="A226:B226"/>
    <mergeCell ref="A222:B222"/>
    <mergeCell ref="A232:B232"/>
    <mergeCell ref="A233:B233"/>
    <mergeCell ref="A328:B328"/>
    <mergeCell ref="A329:B329"/>
    <mergeCell ref="A330:B330"/>
    <mergeCell ref="A331:B331"/>
    <mergeCell ref="A332:B332"/>
    <mergeCell ref="A333:B333"/>
    <mergeCell ref="A341:B341"/>
    <mergeCell ref="A387:B387"/>
    <mergeCell ref="A395:B395"/>
    <mergeCell ref="A396:B396"/>
    <mergeCell ref="A401:B401"/>
    <mergeCell ref="A561:D561"/>
    <mergeCell ref="A562:D562"/>
    <mergeCell ref="A563:D563"/>
    <mergeCell ref="A568:D568"/>
    <mergeCell ref="A564:D564"/>
    <mergeCell ref="A552:D552"/>
    <mergeCell ref="A553:D553"/>
    <mergeCell ref="A554:D554"/>
    <mergeCell ref="A555:D555"/>
    <mergeCell ref="A556:D556"/>
    <mergeCell ref="A557:D557"/>
    <mergeCell ref="A558:D558"/>
    <mergeCell ref="A559:D559"/>
    <mergeCell ref="A560:D560"/>
    <mergeCell ref="A565:D565"/>
    <mergeCell ref="A566:D566"/>
    <mergeCell ref="A579:B579"/>
    <mergeCell ref="C579:C580"/>
    <mergeCell ref="A571:D571"/>
    <mergeCell ref="A573:D573"/>
    <mergeCell ref="A666:D666"/>
    <mergeCell ref="A618:D618"/>
    <mergeCell ref="A663:D663"/>
    <mergeCell ref="A664:D664"/>
    <mergeCell ref="A665:D665"/>
    <mergeCell ref="A660:D660"/>
    <mergeCell ref="A601:D601"/>
    <mergeCell ref="A605:D605"/>
    <mergeCell ref="A607:D607"/>
    <mergeCell ref="A628:D628"/>
    <mergeCell ref="A629:D629"/>
    <mergeCell ref="A610:D610"/>
    <mergeCell ref="A625:D625"/>
    <mergeCell ref="A611:D611"/>
    <mergeCell ref="A612:D612"/>
    <mergeCell ref="A604:D604"/>
    <mergeCell ref="A649:D649"/>
    <mergeCell ref="A650:D650"/>
    <mergeCell ref="A603:D603"/>
    <mergeCell ref="A602:D602"/>
    <mergeCell ref="A581:B581"/>
    <mergeCell ref="A582:B582"/>
    <mergeCell ref="A621:D621"/>
    <mergeCell ref="A619:D619"/>
    <mergeCell ref="A624:D624"/>
    <mergeCell ref="A622:D622"/>
    <mergeCell ref="A638:D638"/>
    <mergeCell ref="A630:D630"/>
    <mergeCell ref="A631:D631"/>
    <mergeCell ref="A714:F714"/>
    <mergeCell ref="A662:D662"/>
    <mergeCell ref="A608:D608"/>
    <mergeCell ref="A620:D620"/>
    <mergeCell ref="A606:D606"/>
    <mergeCell ref="A655:D655"/>
    <mergeCell ref="A658:D658"/>
    <mergeCell ref="A659:D659"/>
    <mergeCell ref="C741:D741"/>
    <mergeCell ref="A639:D639"/>
    <mergeCell ref="A685:A686"/>
    <mergeCell ref="B685:E685"/>
    <mergeCell ref="A682:C682"/>
    <mergeCell ref="A587:B587"/>
    <mergeCell ref="A569:D569"/>
    <mergeCell ref="A570:D570"/>
    <mergeCell ref="F741:G741"/>
    <mergeCell ref="A514:I514"/>
    <mergeCell ref="A529:C529"/>
    <mergeCell ref="D579:D580"/>
    <mergeCell ref="A94:E94"/>
    <mergeCell ref="A516:E516"/>
    <mergeCell ref="A101:D101"/>
    <mergeCell ref="C740:D740"/>
    <mergeCell ref="C739:D739"/>
    <mergeCell ref="F740:G740"/>
    <mergeCell ref="A416:I416"/>
    <mergeCell ref="A718:B718"/>
    <mergeCell ref="A623:D623"/>
    <mergeCell ref="A626:D626"/>
    <mergeCell ref="A613:D613"/>
    <mergeCell ref="A616:D616"/>
    <mergeCell ref="A716:D716"/>
    <mergeCell ref="A719:B719"/>
    <mergeCell ref="A661:D661"/>
    <mergeCell ref="A656:D656"/>
    <mergeCell ref="A657:D657"/>
    <mergeCell ref="A138:G138"/>
    <mergeCell ref="A139:H139"/>
    <mergeCell ref="A168:H168"/>
    <mergeCell ref="F3:J3"/>
    <mergeCell ref="A609:D609"/>
    <mergeCell ref="A580:B580"/>
    <mergeCell ref="A596:D596"/>
    <mergeCell ref="A597:D597"/>
    <mergeCell ref="A600:D600"/>
    <mergeCell ref="A52:C52"/>
    <mergeCell ref="A61:C61"/>
    <mergeCell ref="A590:B590"/>
    <mergeCell ref="A586:B586"/>
    <mergeCell ref="A66:C66"/>
    <mergeCell ref="A583:B583"/>
    <mergeCell ref="A584:B584"/>
    <mergeCell ref="A585:B585"/>
    <mergeCell ref="A599:D599"/>
    <mergeCell ref="A567:D567"/>
    <mergeCell ref="A572:D572"/>
    <mergeCell ref="A575:D575"/>
    <mergeCell ref="A574:D574"/>
    <mergeCell ref="A577:D577"/>
    <mergeCell ref="A598:D59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Miasta Stołecznego Warszawy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21" manualBreakCount="21">
    <brk id="37" max="16383" man="1"/>
    <brk id="73" max="16383" man="1"/>
    <brk id="99" max="8" man="1"/>
    <brk id="123" max="16383" man="1"/>
    <brk id="209" max="16383" man="1"/>
    <brk id="246" max="16383" man="1"/>
    <brk id="275" max="16383" man="1"/>
    <brk id="298" max="16383" man="1"/>
    <brk id="311" max="16383" man="1"/>
    <brk id="348" max="16383" man="1"/>
    <brk id="378" max="16383" man="1"/>
    <brk id="415" max="16383" man="1"/>
    <brk id="439" max="16383" man="1"/>
    <brk id="465" max="16383" man="1"/>
    <brk id="476" max="16383" man="1"/>
    <brk id="527" max="8" man="1"/>
    <brk id="575" max="16383" man="1"/>
    <brk id="593" max="16383" man="1"/>
    <brk id="614" max="16383" man="1"/>
    <brk id="633" max="16383" man="1"/>
    <brk id="72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3"/>
  <sheetViews>
    <sheetView view="pageLayout" topLeftCell="A25" zoomScaleNormal="100" workbookViewId="0">
      <selection activeCell="A5" sqref="A5:H61"/>
    </sheetView>
  </sheetViews>
  <sheetFormatPr defaultRowHeight="12.75" x14ac:dyDescent="0.2"/>
  <cols>
    <col min="1" max="1" width="60" customWidth="1"/>
    <col min="2" max="2" width="17.85546875" style="807" customWidth="1"/>
    <col min="3" max="3" width="24.85546875" style="807" customWidth="1"/>
    <col min="4" max="4" width="24.42578125" style="807" customWidth="1"/>
    <col min="5" max="5" width="12.28515625" style="807" bestFit="1" customWidth="1"/>
    <col min="6" max="6" width="23.140625" style="807" customWidth="1"/>
    <col min="7" max="7" width="25.85546875" style="807" customWidth="1"/>
    <col min="8" max="8" width="27.42578125" style="807" customWidth="1"/>
  </cols>
  <sheetData>
    <row r="1" spans="1:8" ht="14.25" customHeight="1" x14ac:dyDescent="0.2">
      <c r="A1" s="1432" t="s">
        <v>897</v>
      </c>
      <c r="B1" s="1432"/>
      <c r="C1" s="1432"/>
      <c r="D1" s="1432"/>
      <c r="E1" s="1432"/>
      <c r="F1" s="1432"/>
      <c r="G1" s="1432"/>
      <c r="H1" s="1432"/>
    </row>
    <row r="2" spans="1:8" ht="14.25" customHeight="1" x14ac:dyDescent="0.2">
      <c r="A2" s="1432" t="s">
        <v>940</v>
      </c>
      <c r="B2" s="1432"/>
      <c r="C2" s="1432"/>
      <c r="D2" s="1432"/>
      <c r="E2" s="1432"/>
      <c r="F2" s="1432"/>
      <c r="G2" s="1432"/>
      <c r="H2" s="1432"/>
    </row>
    <row r="3" spans="1:8" ht="14.25" customHeight="1" x14ac:dyDescent="0.2">
      <c r="A3" s="1432" t="s">
        <v>898</v>
      </c>
      <c r="B3" s="1432"/>
      <c r="C3" s="1432"/>
      <c r="D3" s="1432"/>
      <c r="E3" s="1432"/>
      <c r="F3" s="1432"/>
      <c r="G3" s="1432"/>
      <c r="H3" s="1432"/>
    </row>
    <row r="4" spans="1:8" ht="14.25" customHeight="1" x14ac:dyDescent="0.2">
      <c r="A4" s="927"/>
      <c r="B4" s="924"/>
      <c r="C4" s="924"/>
      <c r="D4" s="924"/>
      <c r="E4" s="924"/>
      <c r="F4" s="924"/>
      <c r="G4" s="924"/>
      <c r="H4" s="924"/>
    </row>
    <row r="5" spans="1:8" ht="15" x14ac:dyDescent="0.25">
      <c r="A5" s="1433" t="s">
        <v>683</v>
      </c>
      <c r="B5" s="1433"/>
      <c r="C5" s="1433"/>
      <c r="D5" s="1433"/>
      <c r="E5" s="1433"/>
      <c r="F5" s="1433"/>
      <c r="G5" s="1433"/>
      <c r="H5" s="914"/>
    </row>
    <row r="6" spans="1:8" ht="15" customHeight="1" x14ac:dyDescent="0.25">
      <c r="A6" s="1434" t="s">
        <v>486</v>
      </c>
      <c r="B6" s="1434"/>
      <c r="C6" s="1434"/>
      <c r="D6" s="1434"/>
      <c r="E6" s="1434"/>
      <c r="F6" s="1434"/>
      <c r="G6" s="1434"/>
      <c r="H6" s="1434"/>
    </row>
    <row r="7" spans="1:8" ht="38.25" x14ac:dyDescent="0.2">
      <c r="A7" s="915" t="s">
        <v>102</v>
      </c>
      <c r="B7" s="916" t="s">
        <v>899</v>
      </c>
      <c r="C7" s="916" t="s">
        <v>101</v>
      </c>
      <c r="D7" s="916" t="s">
        <v>900</v>
      </c>
      <c r="E7" s="916" t="s">
        <v>696</v>
      </c>
      <c r="F7" s="916" t="s">
        <v>722</v>
      </c>
      <c r="G7" s="916" t="s">
        <v>901</v>
      </c>
      <c r="H7" s="916" t="s">
        <v>902</v>
      </c>
    </row>
    <row r="8" spans="1:8" ht="13.5" customHeight="1" x14ac:dyDescent="0.2">
      <c r="A8" s="917" t="s">
        <v>934</v>
      </c>
      <c r="B8" s="918">
        <v>10406</v>
      </c>
      <c r="C8" s="918">
        <v>100</v>
      </c>
      <c r="D8" s="918">
        <v>520300</v>
      </c>
      <c r="E8" s="918">
        <v>0</v>
      </c>
      <c r="F8" s="918">
        <v>520300</v>
      </c>
      <c r="G8" s="918">
        <v>-185696.53</v>
      </c>
      <c r="H8" s="820">
        <v>1768619.44</v>
      </c>
    </row>
    <row r="9" spans="1:8" ht="11.25" customHeight="1" x14ac:dyDescent="0.2">
      <c r="A9" s="919" t="s">
        <v>903</v>
      </c>
      <c r="B9" s="820">
        <v>657835</v>
      </c>
      <c r="C9" s="820">
        <v>100</v>
      </c>
      <c r="D9" s="820">
        <v>328917500</v>
      </c>
      <c r="E9" s="820">
        <v>0</v>
      </c>
      <c r="F9" s="820">
        <v>328917500</v>
      </c>
      <c r="G9" s="820">
        <v>4521856.08</v>
      </c>
      <c r="H9" s="820">
        <v>660288957.07000005</v>
      </c>
    </row>
    <row r="10" spans="1:8" ht="12" customHeight="1" x14ac:dyDescent="0.2">
      <c r="A10" s="919" t="s">
        <v>904</v>
      </c>
      <c r="B10" s="820">
        <v>585616</v>
      </c>
      <c r="C10" s="820">
        <v>100</v>
      </c>
      <c r="D10" s="820">
        <v>292808000</v>
      </c>
      <c r="E10" s="820">
        <v>0</v>
      </c>
      <c r="F10" s="820">
        <v>292808000</v>
      </c>
      <c r="G10" s="820">
        <v>5423723.7000000002</v>
      </c>
      <c r="H10" s="820">
        <v>660192978.23000002</v>
      </c>
    </row>
    <row r="11" spans="1:8" x14ac:dyDescent="0.2">
      <c r="A11" s="919" t="s">
        <v>905</v>
      </c>
      <c r="B11" s="820">
        <v>461782</v>
      </c>
      <c r="C11" s="820">
        <v>100</v>
      </c>
      <c r="D11" s="820">
        <v>230891000</v>
      </c>
      <c r="E11" s="820">
        <v>0</v>
      </c>
      <c r="F11" s="820">
        <v>230891000</v>
      </c>
      <c r="G11" s="820">
        <v>19294342.690000001</v>
      </c>
      <c r="H11" s="820">
        <v>331781440.91000003</v>
      </c>
    </row>
    <row r="12" spans="1:8" x14ac:dyDescent="0.2">
      <c r="A12" s="919" t="s">
        <v>906</v>
      </c>
      <c r="B12" s="820">
        <v>4600</v>
      </c>
      <c r="C12" s="820">
        <v>100</v>
      </c>
      <c r="D12" s="820">
        <v>2300000</v>
      </c>
      <c r="E12" s="820">
        <v>0</v>
      </c>
      <c r="F12" s="820">
        <v>2300000</v>
      </c>
      <c r="G12" s="820">
        <v>-410481.88</v>
      </c>
      <c r="H12" s="820">
        <v>5191319.75</v>
      </c>
    </row>
    <row r="13" spans="1:8" ht="13.5" customHeight="1" x14ac:dyDescent="0.2">
      <c r="A13" s="919" t="s">
        <v>907</v>
      </c>
      <c r="B13" s="820">
        <v>27345751</v>
      </c>
      <c r="C13" s="820">
        <v>100</v>
      </c>
      <c r="D13" s="820">
        <v>2734575100</v>
      </c>
      <c r="E13" s="820">
        <v>0</v>
      </c>
      <c r="F13" s="820">
        <v>2734575100</v>
      </c>
      <c r="G13" s="820">
        <v>-39253709.280000001</v>
      </c>
      <c r="H13" s="820">
        <v>4621148660.8500004</v>
      </c>
    </row>
    <row r="14" spans="1:8" ht="12" customHeight="1" x14ac:dyDescent="0.2">
      <c r="A14" s="919" t="s">
        <v>908</v>
      </c>
      <c r="B14" s="820">
        <v>1133516</v>
      </c>
      <c r="C14" s="820">
        <v>100</v>
      </c>
      <c r="D14" s="820">
        <v>566758000</v>
      </c>
      <c r="E14" s="820">
        <v>0</v>
      </c>
      <c r="F14" s="820">
        <v>566758000</v>
      </c>
      <c r="G14" s="820">
        <v>472518.45</v>
      </c>
      <c r="H14" s="820">
        <v>759969643.76999998</v>
      </c>
    </row>
    <row r="15" spans="1:8" x14ac:dyDescent="0.2">
      <c r="A15" s="919" t="s">
        <v>909</v>
      </c>
      <c r="B15" s="820">
        <v>10000</v>
      </c>
      <c r="C15" s="820">
        <v>100</v>
      </c>
      <c r="D15" s="820">
        <v>5000000</v>
      </c>
      <c r="E15" s="820">
        <v>0</v>
      </c>
      <c r="F15" s="820">
        <v>5000000</v>
      </c>
      <c r="G15" s="820">
        <v>2586884.37</v>
      </c>
      <c r="H15" s="820">
        <v>23174200.32</v>
      </c>
    </row>
    <row r="16" spans="1:8" ht="13.5" customHeight="1" x14ac:dyDescent="0.2">
      <c r="A16" s="919" t="s">
        <v>910</v>
      </c>
      <c r="B16" s="820">
        <v>24601</v>
      </c>
      <c r="C16" s="820">
        <v>100</v>
      </c>
      <c r="D16" s="820">
        <v>1230050</v>
      </c>
      <c r="E16" s="820">
        <v>0</v>
      </c>
      <c r="F16" s="820">
        <v>1230050</v>
      </c>
      <c r="G16" s="820">
        <v>208962.78</v>
      </c>
      <c r="H16" s="820">
        <v>7203224.75</v>
      </c>
    </row>
    <row r="17" spans="1:8" ht="14.25" customHeight="1" x14ac:dyDescent="0.2">
      <c r="A17" s="919" t="s">
        <v>911</v>
      </c>
      <c r="B17" s="820">
        <v>80500</v>
      </c>
      <c r="C17" s="820">
        <v>100</v>
      </c>
      <c r="D17" s="820">
        <v>80500000</v>
      </c>
      <c r="E17" s="820">
        <v>0</v>
      </c>
      <c r="F17" s="820">
        <v>80500000</v>
      </c>
      <c r="G17" s="820">
        <v>1966.05</v>
      </c>
      <c r="H17" s="820">
        <v>116259848.94</v>
      </c>
    </row>
    <row r="18" spans="1:8" ht="14.25" customHeight="1" x14ac:dyDescent="0.2">
      <c r="A18" s="919" t="s">
        <v>912</v>
      </c>
      <c r="B18" s="820">
        <v>168433</v>
      </c>
      <c r="C18" s="820">
        <v>100</v>
      </c>
      <c r="D18" s="820">
        <v>168433000</v>
      </c>
      <c r="E18" s="820">
        <v>0</v>
      </c>
      <c r="F18" s="820">
        <v>168433000</v>
      </c>
      <c r="G18" s="820">
        <v>5163480.1399999997</v>
      </c>
      <c r="H18" s="820">
        <v>235845004.62</v>
      </c>
    </row>
    <row r="19" spans="1:8" ht="14.25" customHeight="1" x14ac:dyDescent="0.2">
      <c r="A19" s="919" t="s">
        <v>913</v>
      </c>
      <c r="B19" s="820">
        <v>177563</v>
      </c>
      <c r="C19" s="820">
        <v>100</v>
      </c>
      <c r="D19" s="820">
        <v>177563000</v>
      </c>
      <c r="E19" s="820">
        <v>0</v>
      </c>
      <c r="F19" s="820">
        <v>177563000</v>
      </c>
      <c r="G19" s="820">
        <v>3391426.87</v>
      </c>
      <c r="H19" s="820">
        <v>195220041.09</v>
      </c>
    </row>
    <row r="20" spans="1:8" ht="11.25" customHeight="1" x14ac:dyDescent="0.2">
      <c r="A20" s="919" t="s">
        <v>914</v>
      </c>
      <c r="B20" s="820">
        <v>1626550</v>
      </c>
      <c r="C20" s="820">
        <v>100</v>
      </c>
      <c r="D20" s="820">
        <v>813275000</v>
      </c>
      <c r="E20" s="820">
        <v>0</v>
      </c>
      <c r="F20" s="820">
        <v>813275000</v>
      </c>
      <c r="G20" s="820">
        <v>-6465494.1100000003</v>
      </c>
      <c r="H20" s="820">
        <v>1146706668</v>
      </c>
    </row>
    <row r="21" spans="1:8" ht="12" customHeight="1" x14ac:dyDescent="0.2">
      <c r="A21" s="919" t="s">
        <v>915</v>
      </c>
      <c r="B21" s="820">
        <v>6600</v>
      </c>
      <c r="C21" s="820">
        <v>100</v>
      </c>
      <c r="D21" s="820">
        <v>3300000</v>
      </c>
      <c r="E21" s="820">
        <v>0</v>
      </c>
      <c r="F21" s="820">
        <v>3300000</v>
      </c>
      <c r="G21" s="820">
        <v>137826.84</v>
      </c>
      <c r="H21" s="820">
        <v>5001649.95</v>
      </c>
    </row>
    <row r="22" spans="1:8" ht="14.25" customHeight="1" x14ac:dyDescent="0.2">
      <c r="A22" s="919" t="s">
        <v>916</v>
      </c>
      <c r="B22" s="820">
        <v>1000</v>
      </c>
      <c r="C22" s="820">
        <v>100</v>
      </c>
      <c r="D22" s="820">
        <v>1000000</v>
      </c>
      <c r="E22" s="820">
        <v>0</v>
      </c>
      <c r="F22" s="820">
        <v>1000000</v>
      </c>
      <c r="G22" s="820">
        <v>229274.57</v>
      </c>
      <c r="H22" s="820">
        <v>18800806.379999999</v>
      </c>
    </row>
    <row r="23" spans="1:8" ht="12.75" customHeight="1" x14ac:dyDescent="0.2">
      <c r="A23" s="919" t="s">
        <v>917</v>
      </c>
      <c r="B23" s="820">
        <v>23964</v>
      </c>
      <c r="C23" s="820">
        <v>100</v>
      </c>
      <c r="D23" s="820">
        <v>23964000</v>
      </c>
      <c r="E23" s="820">
        <v>0</v>
      </c>
      <c r="F23" s="820">
        <v>23964000</v>
      </c>
      <c r="G23" s="820">
        <v>1548507.11</v>
      </c>
      <c r="H23" s="820">
        <v>31548525.899999999</v>
      </c>
    </row>
    <row r="24" spans="1:8" x14ac:dyDescent="0.2">
      <c r="A24" s="919" t="s">
        <v>918</v>
      </c>
      <c r="B24" s="820">
        <v>63465</v>
      </c>
      <c r="C24" s="820">
        <v>100</v>
      </c>
      <c r="D24" s="820">
        <v>63465000</v>
      </c>
      <c r="E24" s="820">
        <v>0</v>
      </c>
      <c r="F24" s="820">
        <v>63465000</v>
      </c>
      <c r="G24" s="820">
        <v>520902.96</v>
      </c>
      <c r="H24" s="820">
        <v>64338329.659999996</v>
      </c>
    </row>
    <row r="25" spans="1:8" ht="13.5" customHeight="1" x14ac:dyDescent="0.2">
      <c r="A25" s="919" t="s">
        <v>919</v>
      </c>
      <c r="B25" s="820">
        <v>19365</v>
      </c>
      <c r="C25" s="820">
        <v>100</v>
      </c>
      <c r="D25" s="820">
        <v>19365000</v>
      </c>
      <c r="E25" s="820">
        <v>6612029.1100000003</v>
      </c>
      <c r="F25" s="820">
        <v>12752970.890000001</v>
      </c>
      <c r="G25" s="820">
        <v>-15969826.16</v>
      </c>
      <c r="H25" s="820">
        <v>12752970.890000001</v>
      </c>
    </row>
    <row r="26" spans="1:8" ht="14.25" customHeight="1" x14ac:dyDescent="0.2">
      <c r="A26" s="919" t="s">
        <v>935</v>
      </c>
      <c r="B26" s="820">
        <v>19400</v>
      </c>
      <c r="C26" s="820">
        <v>100</v>
      </c>
      <c r="D26" s="820">
        <v>19400000</v>
      </c>
      <c r="E26" s="820">
        <v>0</v>
      </c>
      <c r="F26" s="820">
        <v>19400000</v>
      </c>
      <c r="G26" s="820">
        <v>-5192081.05</v>
      </c>
      <c r="H26" s="820">
        <v>23037599.57</v>
      </c>
    </row>
    <row r="27" spans="1:8" ht="12.75" customHeight="1" x14ac:dyDescent="0.2">
      <c r="A27" s="919" t="s">
        <v>921</v>
      </c>
      <c r="B27" s="820">
        <v>33402</v>
      </c>
      <c r="C27" s="820">
        <v>100</v>
      </c>
      <c r="D27" s="820">
        <v>33402000</v>
      </c>
      <c r="E27" s="820">
        <v>30628557.73</v>
      </c>
      <c r="F27" s="820">
        <v>2773442.27</v>
      </c>
      <c r="G27" s="820">
        <v>-41002343.259999998</v>
      </c>
      <c r="H27" s="820">
        <v>2773442.27</v>
      </c>
    </row>
    <row r="28" spans="1:8" ht="12" customHeight="1" x14ac:dyDescent="0.2">
      <c r="A28" s="919" t="s">
        <v>922</v>
      </c>
      <c r="B28" s="820">
        <v>20111</v>
      </c>
      <c r="C28" s="820">
        <v>100</v>
      </c>
      <c r="D28" s="820">
        <v>20111000</v>
      </c>
      <c r="E28" s="820">
        <v>1005538.08</v>
      </c>
      <c r="F28" s="820">
        <v>19105461.920000002</v>
      </c>
      <c r="G28" s="820">
        <v>-7010.45</v>
      </c>
      <c r="H28" s="820">
        <v>19105461.920000002</v>
      </c>
    </row>
    <row r="29" spans="1:8" ht="11.25" customHeight="1" x14ac:dyDescent="0.2">
      <c r="A29" s="919" t="s">
        <v>923</v>
      </c>
      <c r="B29" s="820">
        <v>100</v>
      </c>
      <c r="C29" s="820">
        <v>100</v>
      </c>
      <c r="D29" s="820">
        <v>50000</v>
      </c>
      <c r="E29" s="820">
        <v>50000</v>
      </c>
      <c r="F29" s="820">
        <v>0</v>
      </c>
      <c r="G29" s="820">
        <v>0</v>
      </c>
      <c r="H29" s="853">
        <v>0</v>
      </c>
    </row>
    <row r="30" spans="1:8" x14ac:dyDescent="0.2">
      <c r="A30" s="919" t="s">
        <v>924</v>
      </c>
      <c r="B30" s="820">
        <v>16000</v>
      </c>
      <c r="C30" s="820">
        <v>40.22</v>
      </c>
      <c r="D30" s="820">
        <v>16000000</v>
      </c>
      <c r="E30" s="820">
        <v>7786850.9199999999</v>
      </c>
      <c r="F30" s="820">
        <v>8213149.0800000001</v>
      </c>
      <c r="G30" s="820">
        <v>-1748026.29</v>
      </c>
      <c r="H30" s="820">
        <v>20421481.870000001</v>
      </c>
    </row>
    <row r="31" spans="1:8" x14ac:dyDescent="0.2">
      <c r="A31" s="919" t="s">
        <v>925</v>
      </c>
      <c r="B31" s="820">
        <v>2795</v>
      </c>
      <c r="C31" s="820">
        <v>0</v>
      </c>
      <c r="D31" s="820">
        <v>120241.86</v>
      </c>
      <c r="E31" s="820">
        <v>-79797.11</v>
      </c>
      <c r="F31" s="820">
        <v>200038.97</v>
      </c>
      <c r="G31" s="820">
        <v>0</v>
      </c>
      <c r="H31" s="853">
        <v>0</v>
      </c>
    </row>
    <row r="32" spans="1:8" x14ac:dyDescent="0.2">
      <c r="A32" s="919" t="s">
        <v>942</v>
      </c>
      <c r="B32" s="820">
        <v>100</v>
      </c>
      <c r="C32" s="820">
        <v>100</v>
      </c>
      <c r="D32" s="820">
        <v>100000</v>
      </c>
      <c r="E32" s="820">
        <v>0</v>
      </c>
      <c r="F32" s="820">
        <v>100000</v>
      </c>
      <c r="G32" s="820">
        <v>3565475.97</v>
      </c>
      <c r="H32" s="820">
        <v>11481541.289999999</v>
      </c>
    </row>
    <row r="33" spans="1:8" x14ac:dyDescent="0.2">
      <c r="A33" s="919" t="s">
        <v>926</v>
      </c>
      <c r="B33" s="820">
        <v>100</v>
      </c>
      <c r="C33" s="820">
        <v>100</v>
      </c>
      <c r="D33" s="820">
        <v>100000</v>
      </c>
      <c r="E33" s="820">
        <v>0</v>
      </c>
      <c r="F33" s="820">
        <v>100000</v>
      </c>
      <c r="G33" s="820">
        <v>-13196483.33</v>
      </c>
      <c r="H33" s="820">
        <v>-8091580.2599999998</v>
      </c>
    </row>
    <row r="34" spans="1:8" ht="18" customHeight="1" x14ac:dyDescent="0.2">
      <c r="A34" s="920" t="s">
        <v>288</v>
      </c>
      <c r="B34" s="921">
        <v>32493555</v>
      </c>
      <c r="C34" s="922"/>
      <c r="D34" s="921">
        <f>SUM(D8:D33)</f>
        <v>5603148191.8599997</v>
      </c>
      <c r="E34" s="921">
        <f>SUM(E8:E33)</f>
        <v>46003178.730000004</v>
      </c>
      <c r="F34" s="921">
        <f>SUM(F8:F33)</f>
        <v>5557145013.1300011</v>
      </c>
      <c r="G34" s="921">
        <f>SUM(G8:G33)</f>
        <v>-76364003.760000005</v>
      </c>
      <c r="H34" s="921">
        <f>SUM(H8:H33)</f>
        <v>8965920837.1800003</v>
      </c>
    </row>
    <row r="35" spans="1:8" ht="15" customHeight="1" x14ac:dyDescent="0.2">
      <c r="A35" s="1049" t="s">
        <v>485</v>
      </c>
      <c r="B35" s="1049"/>
      <c r="C35" s="1049"/>
      <c r="D35" s="1049"/>
      <c r="E35" s="1049"/>
      <c r="F35" s="1049"/>
      <c r="G35" s="1049"/>
      <c r="H35" s="1049"/>
    </row>
    <row r="36" spans="1:8" ht="41.25" customHeight="1" x14ac:dyDescent="0.2">
      <c r="A36" s="915" t="s">
        <v>102</v>
      </c>
      <c r="B36" s="916" t="s">
        <v>899</v>
      </c>
      <c r="C36" s="916" t="s">
        <v>101</v>
      </c>
      <c r="D36" s="916" t="s">
        <v>900</v>
      </c>
      <c r="E36" s="916" t="s">
        <v>696</v>
      </c>
      <c r="F36" s="916" t="s">
        <v>722</v>
      </c>
      <c r="G36" s="916" t="s">
        <v>927</v>
      </c>
      <c r="H36" s="923" t="s">
        <v>723</v>
      </c>
    </row>
    <row r="37" spans="1:8" ht="15.75" customHeight="1" x14ac:dyDescent="0.2">
      <c r="A37" s="917" t="s">
        <v>934</v>
      </c>
      <c r="B37" s="820">
        <v>10406</v>
      </c>
      <c r="C37" s="918">
        <v>100</v>
      </c>
      <c r="D37" s="820">
        <v>520300</v>
      </c>
      <c r="E37" s="918">
        <v>0</v>
      </c>
      <c r="F37" s="820">
        <v>520300</v>
      </c>
      <c r="G37" s="918">
        <v>1771.38</v>
      </c>
      <c r="H37" s="820">
        <v>1954315.97</v>
      </c>
    </row>
    <row r="38" spans="1:8" ht="12" customHeight="1" x14ac:dyDescent="0.2">
      <c r="A38" s="919" t="s">
        <v>903</v>
      </c>
      <c r="B38" s="820">
        <v>657835</v>
      </c>
      <c r="C38" s="820">
        <v>100</v>
      </c>
      <c r="D38" s="820">
        <v>328917500</v>
      </c>
      <c r="E38" s="820">
        <v>0</v>
      </c>
      <c r="F38" s="820">
        <v>328917500</v>
      </c>
      <c r="G38" s="820">
        <v>2948882.87</v>
      </c>
      <c r="H38" s="820">
        <v>656215983.86000001</v>
      </c>
    </row>
    <row r="39" spans="1:8" ht="10.5" customHeight="1" x14ac:dyDescent="0.2">
      <c r="A39" s="919" t="s">
        <v>904</v>
      </c>
      <c r="B39" s="820">
        <v>585616</v>
      </c>
      <c r="C39" s="820">
        <v>100</v>
      </c>
      <c r="D39" s="820">
        <v>292808000</v>
      </c>
      <c r="E39" s="820">
        <v>0</v>
      </c>
      <c r="F39" s="820">
        <v>292808000</v>
      </c>
      <c r="G39" s="820">
        <v>-5727414.1299999999</v>
      </c>
      <c r="H39" s="820">
        <v>769639444.84000003</v>
      </c>
    </row>
    <row r="40" spans="1:8" x14ac:dyDescent="0.2">
      <c r="A40" s="919" t="s">
        <v>905</v>
      </c>
      <c r="B40" s="820">
        <v>210982</v>
      </c>
      <c r="C40" s="820">
        <v>100</v>
      </c>
      <c r="D40" s="820">
        <v>105491000</v>
      </c>
      <c r="E40" s="820">
        <v>0</v>
      </c>
      <c r="F40" s="820">
        <v>105491000</v>
      </c>
      <c r="G40" s="820">
        <v>14216621.060000001</v>
      </c>
      <c r="H40" s="820">
        <v>187137098.22</v>
      </c>
    </row>
    <row r="41" spans="1:8" x14ac:dyDescent="0.2">
      <c r="A41" s="919" t="s">
        <v>906</v>
      </c>
      <c r="B41" s="820">
        <v>4600</v>
      </c>
      <c r="C41" s="820">
        <v>100</v>
      </c>
      <c r="D41" s="820">
        <v>2300000</v>
      </c>
      <c r="E41" s="820">
        <v>0</v>
      </c>
      <c r="F41" s="820">
        <v>2300000</v>
      </c>
      <c r="G41" s="820">
        <v>763015.44</v>
      </c>
      <c r="H41" s="820">
        <v>5811801.6299999999</v>
      </c>
    </row>
    <row r="42" spans="1:8" ht="12.75" customHeight="1" x14ac:dyDescent="0.2">
      <c r="A42" s="919" t="s">
        <v>907</v>
      </c>
      <c r="B42" s="820">
        <v>27345751</v>
      </c>
      <c r="C42" s="820">
        <v>100</v>
      </c>
      <c r="D42" s="820">
        <v>2734575100</v>
      </c>
      <c r="E42" s="820">
        <v>0</v>
      </c>
      <c r="F42" s="820">
        <v>2734575100</v>
      </c>
      <c r="G42" s="820">
        <v>34375256.380000003</v>
      </c>
      <c r="H42" s="820">
        <v>4660402370.1300001</v>
      </c>
    </row>
    <row r="43" spans="1:8" ht="13.5" customHeight="1" x14ac:dyDescent="0.2">
      <c r="A43" s="919" t="s">
        <v>908</v>
      </c>
      <c r="B43" s="820">
        <v>933516</v>
      </c>
      <c r="C43" s="820">
        <v>100</v>
      </c>
      <c r="D43" s="820">
        <v>466758000</v>
      </c>
      <c r="E43" s="820">
        <v>0</v>
      </c>
      <c r="F43" s="820">
        <v>466758000</v>
      </c>
      <c r="G43" s="820">
        <v>-29943434.850000001</v>
      </c>
      <c r="H43" s="820">
        <v>659497125.32000005</v>
      </c>
    </row>
    <row r="44" spans="1:8" x14ac:dyDescent="0.2">
      <c r="A44" s="919" t="s">
        <v>909</v>
      </c>
      <c r="B44" s="820">
        <v>10000</v>
      </c>
      <c r="C44" s="820">
        <v>100</v>
      </c>
      <c r="D44" s="820">
        <v>5000000</v>
      </c>
      <c r="E44" s="820">
        <v>0</v>
      </c>
      <c r="F44" s="820">
        <v>5000000</v>
      </c>
      <c r="G44" s="820">
        <v>2271118.56</v>
      </c>
      <c r="H44" s="820">
        <v>20887315.949999999</v>
      </c>
    </row>
    <row r="45" spans="1:8" ht="12.75" customHeight="1" x14ac:dyDescent="0.2">
      <c r="A45" s="919" t="s">
        <v>910</v>
      </c>
      <c r="B45" s="820">
        <v>24601</v>
      </c>
      <c r="C45" s="820">
        <v>100</v>
      </c>
      <c r="D45" s="820">
        <v>1230050</v>
      </c>
      <c r="E45" s="820">
        <v>0</v>
      </c>
      <c r="F45" s="820">
        <v>1230050</v>
      </c>
      <c r="G45" s="820">
        <v>755535.97</v>
      </c>
      <c r="H45" s="820">
        <v>7146368.5800000001</v>
      </c>
    </row>
    <row r="46" spans="1:8" ht="12" customHeight="1" x14ac:dyDescent="0.2">
      <c r="A46" s="919" t="s">
        <v>911</v>
      </c>
      <c r="B46" s="820">
        <v>80500</v>
      </c>
      <c r="C46" s="820">
        <v>100</v>
      </c>
      <c r="D46" s="820">
        <v>80500000</v>
      </c>
      <c r="E46" s="820">
        <v>0</v>
      </c>
      <c r="F46" s="820">
        <v>80500000</v>
      </c>
      <c r="G46" s="820">
        <v>3191277.28</v>
      </c>
      <c r="H46" s="820">
        <v>116749160.17</v>
      </c>
    </row>
    <row r="47" spans="1:8" ht="15" customHeight="1" x14ac:dyDescent="0.2">
      <c r="A47" s="919" t="s">
        <v>912</v>
      </c>
      <c r="B47" s="820">
        <v>153058</v>
      </c>
      <c r="C47" s="820">
        <v>100</v>
      </c>
      <c r="D47" s="820">
        <v>153058000</v>
      </c>
      <c r="E47" s="820">
        <v>0</v>
      </c>
      <c r="F47" s="820">
        <v>153058000</v>
      </c>
      <c r="G47" s="820">
        <v>6296618.0300000003</v>
      </c>
      <c r="H47" s="820">
        <v>215306468.47999999</v>
      </c>
    </row>
    <row r="48" spans="1:8" ht="13.5" customHeight="1" x14ac:dyDescent="0.2">
      <c r="A48" s="919" t="s">
        <v>913</v>
      </c>
      <c r="B48" s="820">
        <v>143379</v>
      </c>
      <c r="C48" s="820">
        <v>100</v>
      </c>
      <c r="D48" s="820">
        <v>143379000</v>
      </c>
      <c r="E48" s="820">
        <v>0</v>
      </c>
      <c r="F48" s="820">
        <v>143379000</v>
      </c>
      <c r="G48" s="820">
        <v>3627836.66</v>
      </c>
      <c r="H48" s="820">
        <v>157644614.22</v>
      </c>
    </row>
    <row r="49" spans="1:8" ht="12.75" customHeight="1" x14ac:dyDescent="0.2">
      <c r="A49" s="919" t="s">
        <v>914</v>
      </c>
      <c r="B49" s="820">
        <v>1134550</v>
      </c>
      <c r="C49" s="820">
        <v>100</v>
      </c>
      <c r="D49" s="820">
        <v>567275000</v>
      </c>
      <c r="E49" s="820">
        <v>0</v>
      </c>
      <c r="F49" s="820">
        <v>567275000</v>
      </c>
      <c r="G49" s="820">
        <v>43503674.32</v>
      </c>
      <c r="H49" s="820">
        <v>1153172162.1099999</v>
      </c>
    </row>
    <row r="50" spans="1:8" ht="12.75" customHeight="1" x14ac:dyDescent="0.2">
      <c r="A50" s="919" t="s">
        <v>915</v>
      </c>
      <c r="B50" s="820">
        <v>6600</v>
      </c>
      <c r="C50" s="820">
        <v>100</v>
      </c>
      <c r="D50" s="820">
        <v>3300000</v>
      </c>
      <c r="E50" s="820">
        <v>0</v>
      </c>
      <c r="F50" s="820">
        <v>3300000</v>
      </c>
      <c r="G50" s="820">
        <v>99753.08</v>
      </c>
      <c r="H50" s="820">
        <v>4863823.1100000003</v>
      </c>
    </row>
    <row r="51" spans="1:8" ht="12.75" customHeight="1" x14ac:dyDescent="0.2">
      <c r="A51" s="919" t="s">
        <v>916</v>
      </c>
      <c r="B51" s="820">
        <v>1000</v>
      </c>
      <c r="C51" s="820">
        <v>100</v>
      </c>
      <c r="D51" s="820">
        <v>1000000</v>
      </c>
      <c r="E51" s="820">
        <v>0</v>
      </c>
      <c r="F51" s="820">
        <v>1000000</v>
      </c>
      <c r="G51" s="820">
        <v>182354</v>
      </c>
      <c r="H51" s="820">
        <v>18571531.809999999</v>
      </c>
    </row>
    <row r="52" spans="1:8" ht="12.75" customHeight="1" x14ac:dyDescent="0.2">
      <c r="A52" s="919" t="s">
        <v>917</v>
      </c>
      <c r="B52" s="820">
        <v>23414</v>
      </c>
      <c r="C52" s="820">
        <v>100</v>
      </c>
      <c r="D52" s="820">
        <v>23414000</v>
      </c>
      <c r="E52" s="820">
        <v>0</v>
      </c>
      <c r="F52" s="820">
        <v>23414000</v>
      </c>
      <c r="G52" s="820">
        <v>-3986621.68</v>
      </c>
      <c r="H52" s="820">
        <v>29450018.789999999</v>
      </c>
    </row>
    <row r="53" spans="1:8" x14ac:dyDescent="0.2">
      <c r="A53" s="919" t="s">
        <v>918</v>
      </c>
      <c r="B53" s="820">
        <v>62965</v>
      </c>
      <c r="C53" s="820">
        <v>100</v>
      </c>
      <c r="D53" s="820">
        <v>62965000</v>
      </c>
      <c r="E53" s="820">
        <v>0</v>
      </c>
      <c r="F53" s="820">
        <v>62965000</v>
      </c>
      <c r="G53" s="820">
        <v>-55712.02</v>
      </c>
      <c r="H53" s="820">
        <v>63317426.700000003</v>
      </c>
    </row>
    <row r="54" spans="1:8" ht="13.5" customHeight="1" x14ac:dyDescent="0.2">
      <c r="A54" s="919" t="s">
        <v>919</v>
      </c>
      <c r="B54" s="820">
        <v>19355</v>
      </c>
      <c r="C54" s="820">
        <v>100</v>
      </c>
      <c r="D54" s="820">
        <v>19355000</v>
      </c>
      <c r="E54" s="820">
        <v>6860755.9000000004</v>
      </c>
      <c r="F54" s="820">
        <v>12494244.1</v>
      </c>
      <c r="G54" s="820">
        <v>-16257819.130000001</v>
      </c>
      <c r="H54" s="820">
        <v>12222797.050000001</v>
      </c>
    </row>
    <row r="55" spans="1:8" x14ac:dyDescent="0.2">
      <c r="A55" s="919" t="s">
        <v>920</v>
      </c>
      <c r="B55" s="820">
        <v>19383</v>
      </c>
      <c r="C55" s="820">
        <v>100</v>
      </c>
      <c r="D55" s="820">
        <v>19383000</v>
      </c>
      <c r="E55" s="820">
        <v>8653319.3800000008</v>
      </c>
      <c r="F55" s="820">
        <v>10729680.619999999</v>
      </c>
      <c r="G55" s="820">
        <v>-11175742.75</v>
      </c>
      <c r="H55" s="820">
        <v>10729680.619999999</v>
      </c>
    </row>
    <row r="56" spans="1:8" ht="14.25" customHeight="1" x14ac:dyDescent="0.2">
      <c r="A56" s="919" t="s">
        <v>921</v>
      </c>
      <c r="B56" s="820">
        <v>32192</v>
      </c>
      <c r="C56" s="820">
        <v>100</v>
      </c>
      <c r="D56" s="820">
        <v>32192000</v>
      </c>
      <c r="E56" s="820">
        <v>32192000</v>
      </c>
      <c r="F56" s="853">
        <v>0</v>
      </c>
      <c r="G56" s="820">
        <v>-28025570.239999998</v>
      </c>
      <c r="H56" s="820">
        <v>-8282695.7199999997</v>
      </c>
    </row>
    <row r="57" spans="1:8" ht="12" customHeight="1" x14ac:dyDescent="0.2">
      <c r="A57" s="919" t="s">
        <v>922</v>
      </c>
      <c r="B57" s="820">
        <v>20111</v>
      </c>
      <c r="C57" s="820">
        <v>100</v>
      </c>
      <c r="D57" s="820">
        <v>20111000</v>
      </c>
      <c r="E57" s="820">
        <v>1014663.13</v>
      </c>
      <c r="F57" s="820">
        <v>19096336.870000001</v>
      </c>
      <c r="G57" s="820">
        <v>154822.39000000001</v>
      </c>
      <c r="H57" s="820">
        <v>19096336.870000001</v>
      </c>
    </row>
    <row r="58" spans="1:8" ht="12.75" customHeight="1" x14ac:dyDescent="0.2">
      <c r="A58" s="919" t="s">
        <v>923</v>
      </c>
      <c r="B58" s="853">
        <v>100</v>
      </c>
      <c r="C58" s="820">
        <v>100</v>
      </c>
      <c r="D58" s="820">
        <v>50000</v>
      </c>
      <c r="E58" s="820">
        <v>50000</v>
      </c>
      <c r="F58" s="853">
        <v>0</v>
      </c>
      <c r="G58" s="820">
        <v>0</v>
      </c>
      <c r="H58" s="820">
        <v>0</v>
      </c>
    </row>
    <row r="59" spans="1:8" x14ac:dyDescent="0.2">
      <c r="A59" s="919" t="s">
        <v>924</v>
      </c>
      <c r="B59" s="820">
        <v>16000</v>
      </c>
      <c r="C59" s="820">
        <v>40.22</v>
      </c>
      <c r="D59" s="820">
        <v>16000000</v>
      </c>
      <c r="E59" s="820">
        <v>7083826.4900000002</v>
      </c>
      <c r="F59" s="820">
        <v>8916173.5099999998</v>
      </c>
      <c r="G59" s="820">
        <v>-4239087.17</v>
      </c>
      <c r="H59" s="820">
        <v>22169508.16</v>
      </c>
    </row>
    <row r="60" spans="1:8" ht="13.5" customHeight="1" x14ac:dyDescent="0.2">
      <c r="A60" s="919" t="s">
        <v>925</v>
      </c>
      <c r="B60" s="820">
        <v>16862</v>
      </c>
      <c r="C60" s="820">
        <v>0</v>
      </c>
      <c r="D60" s="820">
        <v>195296.65</v>
      </c>
      <c r="E60" s="820">
        <v>-13138.4</v>
      </c>
      <c r="F60" s="820">
        <v>208435.05</v>
      </c>
      <c r="G60" s="820">
        <v>0</v>
      </c>
      <c r="H60" s="820">
        <v>0</v>
      </c>
    </row>
    <row r="61" spans="1:8" x14ac:dyDescent="0.2">
      <c r="A61" s="920" t="s">
        <v>288</v>
      </c>
      <c r="B61" s="921">
        <f>SUM(B37:B60)</f>
        <v>31512776</v>
      </c>
      <c r="C61" s="922"/>
      <c r="D61" s="921">
        <f>SUM(D37:D60)</f>
        <v>5079777246.6499996</v>
      </c>
      <c r="E61" s="921">
        <f>SUM(E54:E60)</f>
        <v>55841426.500000007</v>
      </c>
      <c r="F61" s="921">
        <v>5023935820.1499996</v>
      </c>
      <c r="G61" s="921">
        <v>12977135.449999999</v>
      </c>
      <c r="H61" s="921">
        <v>8783702656.8700008</v>
      </c>
    </row>
    <row r="62" spans="1:8" x14ac:dyDescent="0.2">
      <c r="A62" s="1430"/>
      <c r="B62" s="1430"/>
      <c r="C62" s="1430"/>
      <c r="D62" s="1430"/>
      <c r="E62" s="1430"/>
      <c r="F62" s="1430"/>
      <c r="G62" s="1430"/>
      <c r="H62" s="1430"/>
    </row>
    <row r="63" spans="1:8" x14ac:dyDescent="0.2">
      <c r="A63" s="1431"/>
      <c r="B63" s="1431"/>
      <c r="C63" s="1431"/>
      <c r="D63" s="1431"/>
      <c r="E63" s="1431"/>
      <c r="F63" s="1431"/>
      <c r="G63" s="1431"/>
      <c r="H63" s="1431"/>
    </row>
  </sheetData>
  <mergeCells count="8">
    <mergeCell ref="A62:H62"/>
    <mergeCell ref="A63:H63"/>
    <mergeCell ref="A1:H1"/>
    <mergeCell ref="A2:H2"/>
    <mergeCell ref="A3:H3"/>
    <mergeCell ref="A5:G5"/>
    <mergeCell ref="A6:H6"/>
    <mergeCell ref="A35:H35"/>
  </mergeCells>
  <pageMargins left="0.19685039370078741" right="0.19685039370078741" top="0.19685039370078741" bottom="0.74803149606299213" header="0.31496062992125984" footer="0.31496062992125984"/>
  <pageSetup paperSize="9" scale="63" orientation="landscape" r:id="rId1"/>
  <headerFooter>
    <oddFooter>&amp;C&amp;"Verdana,Normalny"Wprowadzenie oraz dodatkowe informacje i objaśnienia stanowia integralną część sprawozdania finansowego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6"/>
  <sheetViews>
    <sheetView view="pageLayout" zoomScaleNormal="100" workbookViewId="0">
      <selection activeCell="A5" sqref="A5:E34"/>
    </sheetView>
  </sheetViews>
  <sheetFormatPr defaultRowHeight="12.75" x14ac:dyDescent="0.2"/>
  <cols>
    <col min="1" max="1" width="106.42578125" customWidth="1"/>
    <col min="2" max="2" width="18.85546875" style="807" customWidth="1"/>
    <col min="3" max="3" width="19.28515625" style="807" customWidth="1"/>
    <col min="4" max="4" width="20.5703125" style="807" customWidth="1"/>
    <col min="5" max="5" width="20.28515625" style="807" customWidth="1"/>
    <col min="8" max="8" width="9.140625" customWidth="1"/>
  </cols>
  <sheetData>
    <row r="1" spans="1:5" ht="16.5" customHeight="1" x14ac:dyDescent="0.2">
      <c r="A1" s="1441" t="s">
        <v>897</v>
      </c>
      <c r="B1" s="1441"/>
      <c r="C1" s="1441"/>
      <c r="D1" s="1441"/>
      <c r="E1" s="1441"/>
    </row>
    <row r="2" spans="1:5" ht="16.5" customHeight="1" x14ac:dyDescent="0.2">
      <c r="A2" s="1441" t="s">
        <v>940</v>
      </c>
      <c r="B2" s="1441"/>
      <c r="C2" s="1441"/>
      <c r="D2" s="1441"/>
      <c r="E2" s="1441"/>
    </row>
    <row r="3" spans="1:5" ht="15" customHeight="1" x14ac:dyDescent="0.2">
      <c r="A3" s="1441" t="s">
        <v>898</v>
      </c>
      <c r="B3" s="1441"/>
      <c r="C3" s="1441"/>
      <c r="D3" s="1441"/>
      <c r="E3" s="1441"/>
    </row>
    <row r="4" spans="1:5" ht="24.75" customHeight="1" x14ac:dyDescent="0.2">
      <c r="A4" s="928"/>
      <c r="B4" s="925"/>
      <c r="C4" s="925"/>
      <c r="D4" s="925"/>
      <c r="E4" s="925"/>
    </row>
    <row r="5" spans="1:5" ht="21" customHeight="1" x14ac:dyDescent="0.2">
      <c r="A5" s="796"/>
      <c r="B5" s="806"/>
      <c r="C5" s="806"/>
      <c r="D5" s="806"/>
      <c r="E5" s="806"/>
    </row>
    <row r="6" spans="1:5" ht="14.25" x14ac:dyDescent="0.2">
      <c r="A6" s="797" t="s">
        <v>709</v>
      </c>
    </row>
    <row r="7" spans="1:5" ht="15" thickBot="1" x14ac:dyDescent="0.25">
      <c r="A7" s="797"/>
    </row>
    <row r="8" spans="1:5" ht="14.25" x14ac:dyDescent="0.2">
      <c r="A8" s="798"/>
      <c r="B8" s="808"/>
      <c r="C8" s="808"/>
      <c r="D8" s="808"/>
      <c r="E8" s="809"/>
    </row>
    <row r="9" spans="1:5" ht="14.25" x14ac:dyDescent="0.2">
      <c r="A9" s="1435" t="s">
        <v>239</v>
      </c>
      <c r="B9" s="1437" t="s">
        <v>486</v>
      </c>
      <c r="C9" s="1438"/>
      <c r="D9" s="1438"/>
      <c r="E9" s="1439"/>
    </row>
    <row r="10" spans="1:5" ht="14.25" x14ac:dyDescent="0.2">
      <c r="A10" s="1436"/>
      <c r="B10" s="810" t="s">
        <v>230</v>
      </c>
      <c r="C10" s="810" t="s">
        <v>231</v>
      </c>
      <c r="D10" s="810" t="s">
        <v>232</v>
      </c>
      <c r="E10" s="811" t="s">
        <v>233</v>
      </c>
    </row>
    <row r="11" spans="1:5" ht="23.25" customHeight="1" thickBot="1" x14ac:dyDescent="0.25">
      <c r="A11" s="799" t="s">
        <v>22</v>
      </c>
      <c r="B11" s="800">
        <f>SUM(B12:B34)</f>
        <v>24375442.850000001</v>
      </c>
      <c r="C11" s="800">
        <f>SUM(C12:C34)</f>
        <v>35588704.570000008</v>
      </c>
      <c r="D11" s="800">
        <f>SUM(D12:D34)</f>
        <v>221186334.71000001</v>
      </c>
      <c r="E11" s="801">
        <f>SUM(E12:E34)</f>
        <v>611859886.01999998</v>
      </c>
    </row>
    <row r="12" spans="1:5" ht="19.5" customHeight="1" thickBot="1" x14ac:dyDescent="0.25">
      <c r="A12" s="802" t="s">
        <v>928</v>
      </c>
      <c r="B12" s="803">
        <v>0</v>
      </c>
      <c r="C12" s="803">
        <v>50127.42</v>
      </c>
      <c r="D12" s="803">
        <v>27395</v>
      </c>
      <c r="E12" s="803">
        <v>2849511.82</v>
      </c>
    </row>
    <row r="13" spans="1:5" ht="19.5" customHeight="1" thickBot="1" x14ac:dyDescent="0.25">
      <c r="A13" s="802" t="s">
        <v>913</v>
      </c>
      <c r="B13" s="803">
        <v>11250000</v>
      </c>
      <c r="C13" s="803">
        <v>0</v>
      </c>
      <c r="D13" s="803">
        <v>2149099.31</v>
      </c>
      <c r="E13" s="803">
        <v>0</v>
      </c>
    </row>
    <row r="14" spans="1:5" ht="19.5" customHeight="1" thickBot="1" x14ac:dyDescent="0.25">
      <c r="A14" s="802" t="s">
        <v>929</v>
      </c>
      <c r="B14" s="803">
        <v>12102271.48</v>
      </c>
      <c r="C14" s="803">
        <v>0</v>
      </c>
      <c r="D14" s="803">
        <v>1881923.72</v>
      </c>
      <c r="E14" s="803">
        <v>0</v>
      </c>
    </row>
    <row r="15" spans="1:5" ht="19.5" customHeight="1" thickBot="1" x14ac:dyDescent="0.25">
      <c r="A15" s="802" t="s">
        <v>939</v>
      </c>
      <c r="B15" s="803">
        <v>0</v>
      </c>
      <c r="C15" s="803">
        <v>1062.72</v>
      </c>
      <c r="D15" s="803">
        <v>0</v>
      </c>
      <c r="E15" s="803">
        <v>70567.05</v>
      </c>
    </row>
    <row r="16" spans="1:5" ht="19.5" customHeight="1" thickBot="1" x14ac:dyDescent="0.25">
      <c r="A16" s="802" t="s">
        <v>914</v>
      </c>
      <c r="B16" s="803">
        <v>0</v>
      </c>
      <c r="C16" s="803">
        <v>4</v>
      </c>
      <c r="D16" s="803">
        <v>27888565.460000001</v>
      </c>
      <c r="E16" s="803">
        <v>0</v>
      </c>
    </row>
    <row r="17" spans="1:5" ht="19.5" customHeight="1" thickBot="1" x14ac:dyDescent="0.25">
      <c r="A17" s="802" t="s">
        <v>908</v>
      </c>
      <c r="B17" s="803">
        <v>0</v>
      </c>
      <c r="C17" s="803">
        <v>0</v>
      </c>
      <c r="D17" s="803">
        <v>5488272</v>
      </c>
      <c r="E17" s="803">
        <v>1946496.89</v>
      </c>
    </row>
    <row r="18" spans="1:5" ht="19.5" customHeight="1" thickBot="1" x14ac:dyDescent="0.25">
      <c r="A18" s="802" t="s">
        <v>907</v>
      </c>
      <c r="B18" s="803">
        <v>32298.55</v>
      </c>
      <c r="C18" s="803">
        <v>4910284.13</v>
      </c>
      <c r="D18" s="803">
        <v>170127577.06</v>
      </c>
      <c r="E18" s="803">
        <v>25721487.789999999</v>
      </c>
    </row>
    <row r="19" spans="1:5" ht="19.5" customHeight="1" thickBot="1" x14ac:dyDescent="0.25">
      <c r="A19" s="802" t="s">
        <v>905</v>
      </c>
      <c r="B19" s="803">
        <v>0</v>
      </c>
      <c r="C19" s="803">
        <v>0</v>
      </c>
      <c r="D19" s="803">
        <v>2415265</v>
      </c>
      <c r="E19" s="803">
        <v>0</v>
      </c>
    </row>
    <row r="20" spans="1:5" ht="19.5" customHeight="1" thickBot="1" x14ac:dyDescent="0.3">
      <c r="A20" s="802" t="s">
        <v>933</v>
      </c>
      <c r="B20" s="803">
        <v>0</v>
      </c>
      <c r="C20" s="803">
        <v>0</v>
      </c>
      <c r="D20" s="803">
        <v>31212</v>
      </c>
      <c r="E20" s="803">
        <v>1204387</v>
      </c>
    </row>
    <row r="21" spans="1:5" ht="19.5" customHeight="1" thickBot="1" x14ac:dyDescent="0.25">
      <c r="A21" s="802" t="s">
        <v>930</v>
      </c>
      <c r="B21" s="803">
        <v>0</v>
      </c>
      <c r="C21" s="803">
        <v>0</v>
      </c>
      <c r="D21" s="803">
        <v>98288</v>
      </c>
      <c r="E21" s="803">
        <v>71218.75</v>
      </c>
    </row>
    <row r="22" spans="1:5" ht="19.5" customHeight="1" thickBot="1" x14ac:dyDescent="0.25">
      <c r="A22" s="802" t="s">
        <v>904</v>
      </c>
      <c r="B22" s="803">
        <v>0</v>
      </c>
      <c r="C22" s="803">
        <v>30337247.960000001</v>
      </c>
      <c r="D22" s="803">
        <v>5355033.9800000004</v>
      </c>
      <c r="E22" s="803">
        <v>569928162.72000003</v>
      </c>
    </row>
    <row r="23" spans="1:5" ht="19.5" customHeight="1" thickBot="1" x14ac:dyDescent="0.25">
      <c r="A23" s="802" t="s">
        <v>934</v>
      </c>
      <c r="B23" s="803">
        <v>174873.4</v>
      </c>
      <c r="C23" s="803">
        <v>0</v>
      </c>
      <c r="D23" s="803">
        <v>302</v>
      </c>
      <c r="E23" s="803">
        <v>0</v>
      </c>
    </row>
    <row r="24" spans="1:5" ht="19.5" customHeight="1" thickBot="1" x14ac:dyDescent="0.25">
      <c r="A24" s="802" t="s">
        <v>903</v>
      </c>
      <c r="B24" s="803">
        <v>0</v>
      </c>
      <c r="C24" s="803">
        <v>0</v>
      </c>
      <c r="D24" s="803">
        <v>1345910</v>
      </c>
      <c r="E24" s="803">
        <v>0</v>
      </c>
    </row>
    <row r="25" spans="1:5" ht="19.5" customHeight="1" thickBot="1" x14ac:dyDescent="0.25">
      <c r="A25" s="802" t="s">
        <v>906</v>
      </c>
      <c r="B25" s="803">
        <v>0</v>
      </c>
      <c r="C25" s="803">
        <v>0</v>
      </c>
      <c r="D25" s="803">
        <v>7341</v>
      </c>
      <c r="E25" s="803">
        <v>0</v>
      </c>
    </row>
    <row r="26" spans="1:5" ht="19.5" customHeight="1" thickBot="1" x14ac:dyDescent="0.25">
      <c r="A26" s="802" t="s">
        <v>931</v>
      </c>
      <c r="B26" s="803">
        <v>0</v>
      </c>
      <c r="C26" s="803">
        <v>0</v>
      </c>
      <c r="D26" s="803">
        <v>546308</v>
      </c>
      <c r="E26" s="803">
        <v>0</v>
      </c>
    </row>
    <row r="27" spans="1:5" ht="19.5" customHeight="1" thickBot="1" x14ac:dyDescent="0.25">
      <c r="A27" s="802" t="s">
        <v>932</v>
      </c>
      <c r="B27" s="803">
        <v>815839.59</v>
      </c>
      <c r="C27" s="803">
        <v>15.4</v>
      </c>
      <c r="D27" s="803">
        <v>35204</v>
      </c>
      <c r="E27" s="803">
        <v>220000</v>
      </c>
    </row>
    <row r="28" spans="1:5" ht="19.5" customHeight="1" thickBot="1" x14ac:dyDescent="0.25">
      <c r="A28" s="802" t="s">
        <v>936</v>
      </c>
      <c r="B28" s="803">
        <v>0</v>
      </c>
      <c r="C28" s="803">
        <v>43809</v>
      </c>
      <c r="D28" s="803">
        <v>230441</v>
      </c>
      <c r="E28" s="803">
        <v>0</v>
      </c>
    </row>
    <row r="29" spans="1:5" ht="19.5" customHeight="1" thickBot="1" x14ac:dyDescent="0.25">
      <c r="A29" s="802" t="s">
        <v>921</v>
      </c>
      <c r="B29" s="803">
        <v>0</v>
      </c>
      <c r="C29" s="803">
        <v>0</v>
      </c>
      <c r="D29" s="803">
        <v>65672.399999999994</v>
      </c>
      <c r="E29" s="803">
        <v>5000000</v>
      </c>
    </row>
    <row r="30" spans="1:5" ht="19.5" customHeight="1" thickBot="1" x14ac:dyDescent="0.25">
      <c r="A30" s="802" t="s">
        <v>937</v>
      </c>
      <c r="B30" s="803">
        <v>0</v>
      </c>
      <c r="C30" s="803">
        <v>91.59</v>
      </c>
      <c r="D30" s="803">
        <v>121474</v>
      </c>
      <c r="E30" s="803">
        <v>0</v>
      </c>
    </row>
    <row r="31" spans="1:5" ht="19.5" customHeight="1" thickBot="1" x14ac:dyDescent="0.25">
      <c r="A31" s="802" t="s">
        <v>938</v>
      </c>
      <c r="B31" s="803">
        <v>0</v>
      </c>
      <c r="C31" s="803">
        <v>0</v>
      </c>
      <c r="D31" s="803">
        <v>153634</v>
      </c>
      <c r="E31" s="803">
        <v>66392</v>
      </c>
    </row>
    <row r="32" spans="1:5" ht="19.5" customHeight="1" thickBot="1" x14ac:dyDescent="0.25">
      <c r="A32" s="802" t="s">
        <v>926</v>
      </c>
      <c r="B32" s="803">
        <v>0</v>
      </c>
      <c r="C32" s="803">
        <v>50523.05</v>
      </c>
      <c r="D32" s="803">
        <v>0</v>
      </c>
      <c r="E32" s="803">
        <v>50523.05</v>
      </c>
    </row>
    <row r="33" spans="1:5" ht="19.5" customHeight="1" thickBot="1" x14ac:dyDescent="0.25">
      <c r="A33" s="802" t="s">
        <v>66</v>
      </c>
      <c r="B33" s="803">
        <v>150.66</v>
      </c>
      <c r="C33" s="803">
        <v>194598.03</v>
      </c>
      <c r="D33" s="803">
        <v>1590788.99</v>
      </c>
      <c r="E33" s="803">
        <v>4640214.62</v>
      </c>
    </row>
    <row r="34" spans="1:5" ht="19.5" customHeight="1" thickBot="1" x14ac:dyDescent="0.25">
      <c r="A34" s="804" t="s">
        <v>37</v>
      </c>
      <c r="B34" s="805">
        <v>9.17</v>
      </c>
      <c r="C34" s="805">
        <v>941.27</v>
      </c>
      <c r="D34" s="805">
        <v>1626627.79</v>
      </c>
      <c r="E34" s="805">
        <v>90924.33</v>
      </c>
    </row>
    <row r="35" spans="1:5" x14ac:dyDescent="0.2">
      <c r="A35" s="1440"/>
      <c r="B35" s="1440"/>
      <c r="C35" s="1440"/>
      <c r="D35" s="1440"/>
      <c r="E35" s="1440"/>
    </row>
    <row r="36" spans="1:5" x14ac:dyDescent="0.2">
      <c r="A36" s="1431"/>
      <c r="B36" s="1431"/>
      <c r="C36" s="1431"/>
      <c r="D36" s="1431"/>
      <c r="E36" s="1431"/>
    </row>
  </sheetData>
  <mergeCells count="7">
    <mergeCell ref="A9:A10"/>
    <mergeCell ref="B9:E9"/>
    <mergeCell ref="A35:E35"/>
    <mergeCell ref="A36:E36"/>
    <mergeCell ref="A1:E1"/>
    <mergeCell ref="A2:E2"/>
    <mergeCell ref="A3:E3"/>
  </mergeCells>
  <pageMargins left="0" right="0" top="0.19685039370078741" bottom="0.74803149606299213" header="0.31496062992125984" footer="0.31496062992125984"/>
  <pageSetup paperSize="9" scale="75" orientation="landscape" r:id="rId1"/>
  <headerFooter>
    <oddFooter>&amp;C&amp;"Verdana,Normalny"Wprowadzenie oraz dodatkowe informacje i objaśnienia stanowia integralną część sprawozdania finansowego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" workbookViewId="0">
      <selection sqref="A1:E53"/>
    </sheetView>
  </sheetViews>
  <sheetFormatPr defaultRowHeight="15" x14ac:dyDescent="0.25"/>
  <cols>
    <col min="1" max="1" width="44.7109375" style="498" customWidth="1"/>
    <col min="2" max="2" width="20.85546875" style="498" customWidth="1"/>
    <col min="3" max="3" width="15.42578125" style="498" customWidth="1"/>
    <col min="4" max="4" width="12.5703125" style="498" customWidth="1"/>
    <col min="5" max="5" width="19.140625" style="498" customWidth="1"/>
    <col min="6" max="16384" width="9.140625" style="498"/>
  </cols>
  <sheetData>
    <row r="1" spans="1:5" hidden="1" x14ac:dyDescent="0.25">
      <c r="A1" s="528"/>
      <c r="B1" s="679"/>
      <c r="C1" s="679"/>
      <c r="D1" s="679"/>
      <c r="E1" s="679"/>
    </row>
    <row r="2" spans="1:5" x14ac:dyDescent="0.25">
      <c r="A2" s="528"/>
      <c r="B2" s="679"/>
      <c r="C2" s="673" t="s">
        <v>755</v>
      </c>
      <c r="D2" s="679"/>
      <c r="E2" s="679"/>
    </row>
    <row r="3" spans="1:5" ht="80.25" customHeight="1" x14ac:dyDescent="0.25">
      <c r="A3" s="528"/>
      <c r="B3" s="679"/>
      <c r="C3" s="1444" t="s">
        <v>619</v>
      </c>
      <c r="D3" s="1025"/>
      <c r="E3" s="1025"/>
    </row>
    <row r="4" spans="1:5" x14ac:dyDescent="0.25">
      <c r="A4" s="561" t="s">
        <v>411</v>
      </c>
      <c r="B4" s="561"/>
      <c r="C4" s="680"/>
      <c r="D4" s="560"/>
      <c r="E4" s="560"/>
    </row>
    <row r="5" spans="1:5" x14ac:dyDescent="0.25">
      <c r="A5" s="563" t="s">
        <v>369</v>
      </c>
      <c r="B5" s="563"/>
      <c r="C5" s="680"/>
      <c r="D5" s="560"/>
      <c r="E5" s="560"/>
    </row>
    <row r="6" spans="1:5" x14ac:dyDescent="0.25">
      <c r="A6" s="752" t="s">
        <v>370</v>
      </c>
      <c r="B6" s="752"/>
      <c r="C6" s="674"/>
      <c r="D6" s="674"/>
      <c r="E6" s="674"/>
    </row>
    <row r="7" spans="1:5" ht="5.25" customHeight="1" x14ac:dyDescent="0.25">
      <c r="A7" s="528"/>
      <c r="B7" s="679"/>
      <c r="C7" s="679"/>
      <c r="D7" s="679"/>
      <c r="E7" s="679"/>
    </row>
    <row r="8" spans="1:5" ht="33.75" customHeight="1" thickBot="1" x14ac:dyDescent="0.35">
      <c r="A8" s="1442" t="s">
        <v>888</v>
      </c>
      <c r="B8" s="1443"/>
      <c r="C8" s="1443"/>
      <c r="D8" s="1443"/>
      <c r="E8" s="1443"/>
    </row>
    <row r="9" spans="1:5" x14ac:dyDescent="0.25">
      <c r="A9" s="1445" t="s">
        <v>756</v>
      </c>
      <c r="B9" s="1447" t="s">
        <v>779</v>
      </c>
      <c r="C9" s="1449" t="s">
        <v>757</v>
      </c>
      <c r="D9" s="1447" t="s">
        <v>758</v>
      </c>
      <c r="E9" s="1451" t="s">
        <v>759</v>
      </c>
    </row>
    <row r="10" spans="1:5" ht="33" customHeight="1" thickBot="1" x14ac:dyDescent="0.3">
      <c r="A10" s="1446"/>
      <c r="B10" s="1448"/>
      <c r="C10" s="1450"/>
      <c r="D10" s="1448"/>
      <c r="E10" s="1452"/>
    </row>
    <row r="11" spans="1:5" x14ac:dyDescent="0.25">
      <c r="A11" s="779" t="s">
        <v>760</v>
      </c>
      <c r="B11" s="780"/>
      <c r="C11" s="780"/>
      <c r="D11" s="780"/>
      <c r="E11" s="781"/>
    </row>
    <row r="12" spans="1:5" x14ac:dyDescent="0.25">
      <c r="A12" s="749" t="s">
        <v>761</v>
      </c>
      <c r="B12" s="750"/>
      <c r="C12" s="750"/>
      <c r="D12" s="750"/>
      <c r="E12" s="751"/>
    </row>
    <row r="13" spans="1:5" x14ac:dyDescent="0.25">
      <c r="A13" s="749" t="s">
        <v>762</v>
      </c>
      <c r="B13" s="750"/>
      <c r="C13" s="750"/>
      <c r="D13" s="750"/>
      <c r="E13" s="751"/>
    </row>
    <row r="14" spans="1:5" x14ac:dyDescent="0.25">
      <c r="A14" s="681"/>
      <c r="B14" s="682"/>
      <c r="C14" s="683"/>
      <c r="D14" s="684"/>
      <c r="E14" s="685"/>
    </row>
    <row r="15" spans="1:5" x14ac:dyDescent="0.25">
      <c r="A15" s="681"/>
      <c r="B15" s="682"/>
      <c r="C15" s="683"/>
      <c r="D15" s="684"/>
      <c r="E15" s="685"/>
    </row>
    <row r="16" spans="1:5" x14ac:dyDescent="0.25">
      <c r="A16" s="749" t="s">
        <v>763</v>
      </c>
      <c r="B16" s="750"/>
      <c r="C16" s="750"/>
      <c r="D16" s="750"/>
      <c r="E16" s="751"/>
    </row>
    <row r="17" spans="1:5" x14ac:dyDescent="0.25">
      <c r="A17" s="686"/>
      <c r="B17" s="687"/>
      <c r="C17" s="687"/>
      <c r="D17" s="688"/>
      <c r="E17" s="689"/>
    </row>
    <row r="18" spans="1:5" x14ac:dyDescent="0.25">
      <c r="A18" s="686"/>
      <c r="B18" s="687"/>
      <c r="C18" s="687"/>
      <c r="D18" s="688"/>
      <c r="E18" s="689"/>
    </row>
    <row r="19" spans="1:5" x14ac:dyDescent="0.25">
      <c r="A19" s="749" t="s">
        <v>764</v>
      </c>
      <c r="B19" s="750"/>
      <c r="C19" s="750"/>
      <c r="D19" s="750"/>
      <c r="E19" s="751"/>
    </row>
    <row r="20" spans="1:5" x14ac:dyDescent="0.25">
      <c r="A20" s="690"/>
      <c r="B20" s="687"/>
      <c r="C20" s="687"/>
      <c r="D20" s="688"/>
      <c r="E20" s="689"/>
    </row>
    <row r="21" spans="1:5" x14ac:dyDescent="0.25">
      <c r="A21" s="690"/>
      <c r="B21" s="687"/>
      <c r="C21" s="687"/>
      <c r="D21" s="688"/>
      <c r="E21" s="689"/>
    </row>
    <row r="22" spans="1:5" x14ac:dyDescent="0.25">
      <c r="A22" s="749" t="s">
        <v>765</v>
      </c>
      <c r="B22" s="750"/>
      <c r="C22" s="750"/>
      <c r="D22" s="750"/>
      <c r="E22" s="751"/>
    </row>
    <row r="23" spans="1:5" x14ac:dyDescent="0.25">
      <c r="A23" s="749" t="s">
        <v>766</v>
      </c>
      <c r="B23" s="750"/>
      <c r="C23" s="750"/>
      <c r="D23" s="750"/>
      <c r="E23" s="751"/>
    </row>
    <row r="24" spans="1:5" x14ac:dyDescent="0.25">
      <c r="A24" s="686"/>
      <c r="B24" s="682"/>
      <c r="C24" s="683"/>
      <c r="D24" s="684"/>
      <c r="E24" s="685"/>
    </row>
    <row r="25" spans="1:5" x14ac:dyDescent="0.25">
      <c r="A25" s="686"/>
      <c r="B25" s="682"/>
      <c r="C25" s="683"/>
      <c r="D25" s="684"/>
      <c r="E25" s="685"/>
    </row>
    <row r="26" spans="1:5" x14ac:dyDescent="0.25">
      <c r="A26" s="749" t="s">
        <v>767</v>
      </c>
      <c r="B26" s="750"/>
      <c r="C26" s="750"/>
      <c r="D26" s="750"/>
      <c r="E26" s="751"/>
    </row>
    <row r="27" spans="1:5" x14ac:dyDescent="0.25">
      <c r="A27" s="691"/>
      <c r="B27" s="692"/>
      <c r="C27" s="692"/>
      <c r="D27" s="692"/>
      <c r="E27" s="693"/>
    </row>
    <row r="28" spans="1:5" x14ac:dyDescent="0.25">
      <c r="A28" s="691"/>
      <c r="B28" s="692"/>
      <c r="C28" s="692"/>
      <c r="D28" s="692"/>
      <c r="E28" s="693"/>
    </row>
    <row r="29" spans="1:5" x14ac:dyDescent="0.25">
      <c r="A29" s="749" t="s">
        <v>768</v>
      </c>
      <c r="B29" s="750"/>
      <c r="C29" s="750"/>
      <c r="D29" s="750"/>
      <c r="E29" s="751"/>
    </row>
    <row r="30" spans="1:5" x14ac:dyDescent="0.25">
      <c r="A30" s="691"/>
      <c r="B30" s="692"/>
      <c r="C30" s="692"/>
      <c r="D30" s="692"/>
      <c r="E30" s="693"/>
    </row>
    <row r="31" spans="1:5" x14ac:dyDescent="0.25">
      <c r="A31" s="691"/>
      <c r="B31" s="692"/>
      <c r="C31" s="692"/>
      <c r="D31" s="692"/>
      <c r="E31" s="693"/>
    </row>
    <row r="32" spans="1:5" x14ac:dyDescent="0.25">
      <c r="A32" s="749" t="s">
        <v>769</v>
      </c>
      <c r="B32" s="750"/>
      <c r="C32" s="750"/>
      <c r="D32" s="750"/>
      <c r="E32" s="751"/>
    </row>
    <row r="33" spans="1:5" x14ac:dyDescent="0.25">
      <c r="A33" s="749" t="s">
        <v>770</v>
      </c>
      <c r="B33" s="750"/>
      <c r="C33" s="750"/>
      <c r="D33" s="750"/>
      <c r="E33" s="751"/>
    </row>
    <row r="34" spans="1:5" x14ac:dyDescent="0.25">
      <c r="A34" s="749" t="s">
        <v>771</v>
      </c>
      <c r="B34" s="750"/>
      <c r="C34" s="750"/>
      <c r="D34" s="750"/>
      <c r="E34" s="751"/>
    </row>
    <row r="35" spans="1:5" x14ac:dyDescent="0.25">
      <c r="A35" s="694"/>
      <c r="B35" s="695"/>
      <c r="C35" s="687"/>
      <c r="D35" s="684"/>
      <c r="E35" s="689"/>
    </row>
    <row r="36" spans="1:5" x14ac:dyDescent="0.25">
      <c r="A36" s="694"/>
      <c r="B36" s="695"/>
      <c r="C36" s="687"/>
      <c r="D36" s="684"/>
      <c r="E36" s="696"/>
    </row>
    <row r="37" spans="1:5" x14ac:dyDescent="0.25">
      <c r="A37" s="749" t="s">
        <v>772</v>
      </c>
      <c r="B37" s="750"/>
      <c r="C37" s="750"/>
      <c r="D37" s="750"/>
      <c r="E37" s="751"/>
    </row>
    <row r="38" spans="1:5" x14ac:dyDescent="0.25">
      <c r="A38" s="691"/>
      <c r="B38" s="692"/>
      <c r="C38" s="692"/>
      <c r="D38" s="692"/>
      <c r="E38" s="693"/>
    </row>
    <row r="39" spans="1:5" x14ac:dyDescent="0.25">
      <c r="A39" s="691"/>
      <c r="B39" s="692"/>
      <c r="C39" s="692"/>
      <c r="D39" s="692"/>
      <c r="E39" s="693"/>
    </row>
    <row r="40" spans="1:5" x14ac:dyDescent="0.25">
      <c r="A40" s="749" t="s">
        <v>773</v>
      </c>
      <c r="B40" s="750"/>
      <c r="C40" s="750"/>
      <c r="D40" s="750"/>
      <c r="E40" s="751"/>
    </row>
    <row r="41" spans="1:5" x14ac:dyDescent="0.25">
      <c r="A41" s="691"/>
      <c r="B41" s="692"/>
      <c r="C41" s="687"/>
      <c r="D41" s="692"/>
      <c r="E41" s="693"/>
    </row>
    <row r="42" spans="1:5" x14ac:dyDescent="0.25">
      <c r="A42" s="691"/>
      <c r="B42" s="692"/>
      <c r="C42" s="692"/>
      <c r="D42" s="692"/>
      <c r="E42" s="693"/>
    </row>
    <row r="43" spans="1:5" x14ac:dyDescent="0.25">
      <c r="A43" s="749" t="s">
        <v>774</v>
      </c>
      <c r="B43" s="750"/>
      <c r="C43" s="750"/>
      <c r="D43" s="750"/>
      <c r="E43" s="751"/>
    </row>
    <row r="44" spans="1:5" x14ac:dyDescent="0.25">
      <c r="A44" s="749" t="s">
        <v>775</v>
      </c>
      <c r="B44" s="750"/>
      <c r="C44" s="750"/>
      <c r="D44" s="750"/>
      <c r="E44" s="751"/>
    </row>
    <row r="45" spans="1:5" x14ac:dyDescent="0.25">
      <c r="A45" s="691"/>
      <c r="B45" s="692"/>
      <c r="C45" s="692"/>
      <c r="D45" s="692"/>
      <c r="E45" s="693"/>
    </row>
    <row r="46" spans="1:5" x14ac:dyDescent="0.25">
      <c r="A46" s="691"/>
      <c r="B46" s="692"/>
      <c r="C46" s="692"/>
      <c r="D46" s="692"/>
      <c r="E46" s="693"/>
    </row>
    <row r="47" spans="1:5" x14ac:dyDescent="0.25">
      <c r="A47" s="749" t="s">
        <v>776</v>
      </c>
      <c r="B47" s="750"/>
      <c r="C47" s="750"/>
      <c r="D47" s="750"/>
      <c r="E47" s="751"/>
    </row>
    <row r="48" spans="1:5" x14ac:dyDescent="0.25">
      <c r="A48" s="691"/>
      <c r="B48" s="692"/>
      <c r="C48" s="692"/>
      <c r="D48" s="692"/>
      <c r="E48" s="693"/>
    </row>
    <row r="49" spans="1:5" x14ac:dyDescent="0.25">
      <c r="A49" s="691"/>
      <c r="B49" s="692"/>
      <c r="C49" s="692"/>
      <c r="D49" s="692"/>
      <c r="E49" s="693"/>
    </row>
    <row r="50" spans="1:5" x14ac:dyDescent="0.25">
      <c r="A50" s="749" t="s">
        <v>777</v>
      </c>
      <c r="B50" s="750"/>
      <c r="C50" s="750"/>
      <c r="D50" s="750"/>
      <c r="E50" s="751"/>
    </row>
    <row r="51" spans="1:5" x14ac:dyDescent="0.25">
      <c r="A51" s="691"/>
      <c r="B51" s="692"/>
      <c r="C51" s="692"/>
      <c r="D51" s="692"/>
      <c r="E51" s="693"/>
    </row>
    <row r="52" spans="1:5" ht="15.75" thickBot="1" x14ac:dyDescent="0.3">
      <c r="A52" s="697"/>
      <c r="B52" s="698"/>
      <c r="C52" s="698"/>
      <c r="D52" s="698"/>
      <c r="E52" s="699"/>
    </row>
    <row r="53" spans="1:5" ht="15.75" thickBot="1" x14ac:dyDescent="0.3">
      <c r="A53" s="675" t="s">
        <v>778</v>
      </c>
      <c r="B53" s="676">
        <f>B14+B15+B17+B18+B20+B21+B24+B25+B27+B28+B30+B31+B35+B36+B38+B39+B41+B42+B45+B46+B48+B49+B51+B52</f>
        <v>0</v>
      </c>
      <c r="C53" s="677"/>
      <c r="D53" s="677"/>
      <c r="E53" s="678"/>
    </row>
  </sheetData>
  <mergeCells count="7">
    <mergeCell ref="A8:E8"/>
    <mergeCell ref="C3:E3"/>
    <mergeCell ref="A9:A10"/>
    <mergeCell ref="B9:B10"/>
    <mergeCell ref="C9:C10"/>
    <mergeCell ref="D9:D10"/>
    <mergeCell ref="E9:E10"/>
  </mergeCells>
  <pageMargins left="0.25" right="0.25" top="0.75" bottom="0.75" header="0.3" footer="0.3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E21"/>
    </sheetView>
  </sheetViews>
  <sheetFormatPr defaultRowHeight="15" x14ac:dyDescent="0.25"/>
  <cols>
    <col min="1" max="1" width="44.85546875" style="701" customWidth="1"/>
    <col min="2" max="2" width="19.42578125" style="701" customWidth="1"/>
    <col min="3" max="3" width="19.7109375" style="701" customWidth="1"/>
    <col min="4" max="16384" width="9.140625" style="701"/>
  </cols>
  <sheetData>
    <row r="1" spans="1:13" x14ac:dyDescent="0.25">
      <c r="C1" s="1453" t="s">
        <v>780</v>
      </c>
      <c r="D1" s="1453"/>
      <c r="E1" s="1453"/>
    </row>
    <row r="2" spans="1:13" ht="93" customHeight="1" x14ac:dyDescent="0.25">
      <c r="C2" s="1454" t="s">
        <v>619</v>
      </c>
      <c r="D2" s="1455"/>
      <c r="E2" s="1455"/>
    </row>
    <row r="3" spans="1:13" x14ac:dyDescent="0.25">
      <c r="A3" s="753" t="s">
        <v>376</v>
      </c>
    </row>
    <row r="4" spans="1:13" x14ac:dyDescent="0.25">
      <c r="A4" s="702" t="s">
        <v>388</v>
      </c>
    </row>
    <row r="5" spans="1:13" x14ac:dyDescent="0.25">
      <c r="A5" s="754" t="s">
        <v>370</v>
      </c>
    </row>
    <row r="7" spans="1:13" ht="89.25" customHeight="1" x14ac:dyDescent="0.25">
      <c r="A7" s="1456" t="s">
        <v>889</v>
      </c>
      <c r="B7" s="1456"/>
      <c r="C7" s="1456"/>
      <c r="D7" s="703"/>
    </row>
    <row r="8" spans="1:13" ht="15.75" thickBot="1" x14ac:dyDescent="0.3">
      <c r="A8" s="700"/>
      <c r="B8" s="700"/>
      <c r="C8" s="704"/>
      <c r="D8" s="704"/>
    </row>
    <row r="9" spans="1:13" ht="30.75" customHeight="1" thickBot="1" x14ac:dyDescent="0.3">
      <c r="A9" s="755" t="s">
        <v>684</v>
      </c>
      <c r="B9" s="782" t="s">
        <v>485</v>
      </c>
      <c r="C9" s="705" t="s">
        <v>486</v>
      </c>
      <c r="D9" s="704"/>
      <c r="K9" s="1453"/>
      <c r="L9" s="1453"/>
      <c r="M9" s="1453"/>
    </row>
    <row r="10" spans="1:13" ht="13.5" customHeight="1" x14ac:dyDescent="0.25">
      <c r="A10" s="756" t="s">
        <v>636</v>
      </c>
      <c r="B10" s="706"/>
      <c r="C10" s="706"/>
      <c r="D10" s="704"/>
      <c r="K10" s="1454"/>
      <c r="L10" s="1455"/>
      <c r="M10" s="1455"/>
    </row>
    <row r="11" spans="1:13" ht="13.5" customHeight="1" x14ac:dyDescent="0.25">
      <c r="A11" s="757" t="s">
        <v>637</v>
      </c>
      <c r="B11" s="707"/>
      <c r="C11" s="707"/>
      <c r="D11" s="704"/>
    </row>
    <row r="12" spans="1:13" ht="14.25" customHeight="1" thickBot="1" x14ac:dyDescent="0.3">
      <c r="A12" s="758" t="s">
        <v>638</v>
      </c>
      <c r="B12" s="708"/>
      <c r="C12" s="708"/>
      <c r="D12" s="704"/>
    </row>
    <row r="13" spans="1:13" ht="15.75" thickBot="1" x14ac:dyDescent="0.3">
      <c r="A13" s="755" t="s">
        <v>21</v>
      </c>
      <c r="B13" s="783">
        <f>SUM(B10:B12)</f>
        <v>0</v>
      </c>
      <c r="C13" s="709">
        <f>SUM(C10:C12)</f>
        <v>0</v>
      </c>
      <c r="D13" s="704"/>
    </row>
  </sheetData>
  <mergeCells count="5">
    <mergeCell ref="C1:E1"/>
    <mergeCell ref="C2:E2"/>
    <mergeCell ref="K9:M9"/>
    <mergeCell ref="K10:M10"/>
    <mergeCell ref="A7:C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F4" sqref="F4"/>
    </sheetView>
  </sheetViews>
  <sheetFormatPr defaultRowHeight="15" x14ac:dyDescent="0.2"/>
  <cols>
    <col min="1" max="1" width="32.7109375" style="246" customWidth="1"/>
    <col min="2" max="2" width="41.7109375" style="246" customWidth="1"/>
    <col min="3" max="3" width="9.5703125" style="246" customWidth="1"/>
    <col min="4" max="16384" width="9.140625" style="246"/>
  </cols>
  <sheetData>
    <row r="1" spans="1:5" s="239" customFormat="1" x14ac:dyDescent="0.25">
      <c r="B1" s="240" t="s">
        <v>491</v>
      </c>
    </row>
    <row r="2" spans="1:5" s="239" customFormat="1" ht="78.75" customHeight="1" x14ac:dyDescent="0.25">
      <c r="B2" s="234" t="s">
        <v>619</v>
      </c>
      <c r="C2" s="234"/>
      <c r="D2" s="242"/>
      <c r="E2" s="242"/>
    </row>
    <row r="3" spans="1:5" s="239" customFormat="1" ht="17.25" customHeight="1" x14ac:dyDescent="0.25">
      <c r="B3" s="234"/>
      <c r="C3" s="234"/>
      <c r="D3" s="242"/>
      <c r="E3" s="242"/>
    </row>
    <row r="4" spans="1:5" ht="112.5" customHeight="1" x14ac:dyDescent="0.2">
      <c r="A4" s="948" t="s">
        <v>847</v>
      </c>
      <c r="B4" s="948"/>
      <c r="C4" s="716"/>
      <c r="D4" s="245"/>
      <c r="E4" s="245"/>
    </row>
    <row r="5" spans="1:5" ht="15.75" thickBot="1" x14ac:dyDescent="0.25">
      <c r="A5" s="245"/>
      <c r="B5" s="245"/>
      <c r="C5" s="237"/>
      <c r="D5" s="245"/>
      <c r="E5" s="245"/>
    </row>
    <row r="6" spans="1:5" ht="56.25" customHeight="1" thickBot="1" x14ac:dyDescent="0.25">
      <c r="A6" s="238" t="s">
        <v>241</v>
      </c>
      <c r="B6" s="759" t="s">
        <v>835</v>
      </c>
    </row>
    <row r="7" spans="1:5" ht="16.5" customHeight="1" x14ac:dyDescent="0.2">
      <c r="A7" s="248" t="s">
        <v>260</v>
      </c>
      <c r="B7" s="717" t="s">
        <v>365</v>
      </c>
    </row>
    <row r="8" spans="1:5" x14ac:dyDescent="0.2">
      <c r="A8" s="250"/>
      <c r="B8" s="718"/>
    </row>
    <row r="9" spans="1:5" ht="15.75" thickBot="1" x14ac:dyDescent="0.25">
      <c r="A9" s="251" t="s">
        <v>261</v>
      </c>
      <c r="B9" s="715"/>
    </row>
    <row r="10" spans="1:5" ht="16.5" customHeight="1" x14ac:dyDescent="0.2">
      <c r="A10" s="252" t="s">
        <v>257</v>
      </c>
      <c r="B10" s="717"/>
    </row>
    <row r="11" spans="1:5" ht="16.5" customHeight="1" x14ac:dyDescent="0.2">
      <c r="A11" s="254" t="s">
        <v>255</v>
      </c>
      <c r="B11" s="718"/>
    </row>
    <row r="12" spans="1:5" ht="15" customHeight="1" x14ac:dyDescent="0.2">
      <c r="A12" s="254"/>
      <c r="B12" s="718"/>
    </row>
    <row r="13" spans="1:5" x14ac:dyDescent="0.2">
      <c r="A13" s="255" t="s">
        <v>262</v>
      </c>
      <c r="B13" s="714" t="s">
        <v>366</v>
      </c>
    </row>
    <row r="14" spans="1:5" ht="17.25" x14ac:dyDescent="0.2">
      <c r="A14" s="255" t="s">
        <v>178</v>
      </c>
      <c r="B14" s="714" t="s">
        <v>844</v>
      </c>
    </row>
    <row r="15" spans="1:5" x14ac:dyDescent="0.2">
      <c r="A15" s="256" t="s">
        <v>264</v>
      </c>
      <c r="B15" s="714" t="s">
        <v>263</v>
      </c>
    </row>
    <row r="16" spans="1:5" x14ac:dyDescent="0.2">
      <c r="A16" s="256" t="s">
        <v>330</v>
      </c>
      <c r="B16" s="713" t="s">
        <v>327</v>
      </c>
    </row>
    <row r="17" spans="1:2" ht="15.75" thickBot="1" x14ac:dyDescent="0.25">
      <c r="A17" s="251" t="s">
        <v>184</v>
      </c>
      <c r="B17" s="714" t="s">
        <v>263</v>
      </c>
    </row>
    <row r="18" spans="1:2" ht="30" x14ac:dyDescent="0.2">
      <c r="A18" s="257" t="s">
        <v>179</v>
      </c>
      <c r="B18" s="761"/>
    </row>
    <row r="19" spans="1:2" x14ac:dyDescent="0.2">
      <c r="A19" s="261"/>
      <c r="B19" s="762"/>
    </row>
    <row r="20" spans="1:2" x14ac:dyDescent="0.2">
      <c r="A20" s="255" t="s">
        <v>261</v>
      </c>
      <c r="B20" s="763" t="s">
        <v>180</v>
      </c>
    </row>
    <row r="21" spans="1:2" x14ac:dyDescent="0.2">
      <c r="A21" s="255" t="s">
        <v>329</v>
      </c>
      <c r="B21" s="763" t="s">
        <v>180</v>
      </c>
    </row>
    <row r="22" spans="1:2" x14ac:dyDescent="0.2">
      <c r="A22" s="255" t="s">
        <v>606</v>
      </c>
      <c r="B22" s="760" t="s">
        <v>182</v>
      </c>
    </row>
    <row r="23" spans="1:2" x14ac:dyDescent="0.2">
      <c r="A23" s="255" t="s">
        <v>330</v>
      </c>
      <c r="B23" s="763" t="s">
        <v>183</v>
      </c>
    </row>
    <row r="24" spans="1:2" x14ac:dyDescent="0.2">
      <c r="A24" s="256" t="s">
        <v>184</v>
      </c>
      <c r="B24" s="764" t="s">
        <v>180</v>
      </c>
    </row>
    <row r="25" spans="1:2" ht="15.75" thickBot="1" x14ac:dyDescent="0.25">
      <c r="A25" s="262" t="s">
        <v>607</v>
      </c>
      <c r="B25" s="715" t="s">
        <v>613</v>
      </c>
    </row>
    <row r="27" spans="1:2" ht="42.75" customHeight="1" x14ac:dyDescent="0.2">
      <c r="A27" s="951" t="s">
        <v>845</v>
      </c>
      <c r="B27" s="953"/>
    </row>
    <row r="28" spans="1:2" ht="17.25" x14ac:dyDescent="0.2">
      <c r="A28" s="246" t="s">
        <v>846</v>
      </c>
    </row>
  </sheetData>
  <customSheetViews>
    <customSheetView guid="{17151551-8460-47BF-8C20-7FE2DB216614}" showRuler="0" topLeftCell="A13">
      <selection activeCell="I31" sqref="I31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10">
      <selection activeCell="C29" sqref="C29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2">
    <mergeCell ref="A4:B4"/>
    <mergeCell ref="A27:B27"/>
  </mergeCells>
  <phoneticPr fontId="3" type="noConversion"/>
  <pageMargins left="0.51181102362204722" right="0.27559055118110237" top="0.31496062992125984" bottom="0.27559055118110237" header="0.19685039370078741" footer="0.19685039370078741"/>
  <pageSetup paperSize="9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zoomScaleNormal="100" workbookViewId="0">
      <selection activeCell="H6" sqref="H6"/>
    </sheetView>
  </sheetViews>
  <sheetFormatPr defaultRowHeight="15" x14ac:dyDescent="0.2"/>
  <cols>
    <col min="1" max="1" width="38.28515625" style="246" customWidth="1"/>
    <col min="2" max="2" width="45.42578125" style="246" customWidth="1"/>
    <col min="3" max="3" width="3.85546875" style="246" customWidth="1"/>
    <col min="4" max="16384" width="9.140625" style="246"/>
  </cols>
  <sheetData>
    <row r="1" spans="1:6" s="239" customFormat="1" x14ac:dyDescent="0.25">
      <c r="B1" s="240" t="s">
        <v>492</v>
      </c>
      <c r="C1" s="240"/>
    </row>
    <row r="2" spans="1:6" s="239" customFormat="1" ht="84.75" customHeight="1" x14ac:dyDescent="0.25">
      <c r="A2" s="233"/>
      <c r="B2" s="234" t="s">
        <v>619</v>
      </c>
      <c r="C2" s="234"/>
      <c r="D2" s="234"/>
      <c r="E2" s="234"/>
      <c r="F2" s="242"/>
    </row>
    <row r="3" spans="1:6" s="243" customFormat="1" ht="8.25" customHeight="1" x14ac:dyDescent="0.2">
      <c r="A3" s="235"/>
      <c r="B3" s="236"/>
      <c r="C3" s="236"/>
      <c r="D3" s="236"/>
      <c r="E3" s="244"/>
      <c r="F3" s="244"/>
    </row>
    <row r="4" spans="1:6" ht="79.5" customHeight="1" x14ac:dyDescent="0.2">
      <c r="A4" s="948" t="s">
        <v>849</v>
      </c>
      <c r="B4" s="948"/>
      <c r="C4" s="237"/>
      <c r="D4" s="237"/>
      <c r="E4" s="245"/>
      <c r="F4" s="245"/>
    </row>
    <row r="5" spans="1:6" ht="15.75" thickBot="1" x14ac:dyDescent="0.25"/>
    <row r="6" spans="1:6" ht="55.5" customHeight="1" thickBot="1" x14ac:dyDescent="0.25">
      <c r="A6" s="238" t="s">
        <v>241</v>
      </c>
      <c r="B6" s="759" t="s">
        <v>835</v>
      </c>
      <c r="C6" s="247"/>
    </row>
    <row r="7" spans="1:6" x14ac:dyDescent="0.2">
      <c r="A7" s="248" t="s">
        <v>260</v>
      </c>
      <c r="B7" s="722"/>
      <c r="C7" s="249"/>
    </row>
    <row r="8" spans="1:6" ht="7.5" customHeight="1" x14ac:dyDescent="0.2">
      <c r="A8" s="250"/>
      <c r="B8" s="723"/>
      <c r="C8" s="249"/>
    </row>
    <row r="9" spans="1:6" ht="16.5" customHeight="1" thickBot="1" x14ac:dyDescent="0.25">
      <c r="A9" s="251" t="s">
        <v>261</v>
      </c>
      <c r="B9" s="720" t="s">
        <v>359</v>
      </c>
      <c r="C9" s="249"/>
    </row>
    <row r="10" spans="1:6" ht="24" customHeight="1" x14ac:dyDescent="0.2">
      <c r="A10" s="252" t="s">
        <v>257</v>
      </c>
      <c r="B10" s="955"/>
      <c r="C10" s="253"/>
    </row>
    <row r="11" spans="1:6" x14ac:dyDescent="0.2">
      <c r="A11" s="254" t="s">
        <v>255</v>
      </c>
      <c r="B11" s="956"/>
      <c r="C11" s="253"/>
    </row>
    <row r="12" spans="1:6" ht="6" customHeight="1" x14ac:dyDescent="0.2">
      <c r="A12" s="254"/>
      <c r="B12" s="956"/>
      <c r="C12" s="253"/>
    </row>
    <row r="13" spans="1:6" x14ac:dyDescent="0.2">
      <c r="A13" s="255" t="s">
        <v>262</v>
      </c>
      <c r="B13" s="714" t="s">
        <v>358</v>
      </c>
      <c r="C13" s="249"/>
    </row>
    <row r="14" spans="1:6" ht="17.25" x14ac:dyDescent="0.2">
      <c r="A14" s="255" t="s">
        <v>185</v>
      </c>
      <c r="B14" s="719" t="s">
        <v>848</v>
      </c>
      <c r="C14" s="249"/>
    </row>
    <row r="15" spans="1:6" x14ac:dyDescent="0.2">
      <c r="A15" s="255" t="s">
        <v>264</v>
      </c>
      <c r="B15" s="719" t="s">
        <v>359</v>
      </c>
      <c r="C15" s="249"/>
    </row>
    <row r="16" spans="1:6" x14ac:dyDescent="0.2">
      <c r="A16" s="256" t="s">
        <v>330</v>
      </c>
      <c r="B16" s="721" t="s">
        <v>331</v>
      </c>
      <c r="C16" s="249"/>
    </row>
    <row r="17" spans="1:3" x14ac:dyDescent="0.2">
      <c r="A17" s="255" t="s">
        <v>367</v>
      </c>
      <c r="B17" s="719" t="s">
        <v>359</v>
      </c>
      <c r="C17" s="249"/>
    </row>
    <row r="18" spans="1:3" ht="15.75" thickBot="1" x14ac:dyDescent="0.25">
      <c r="A18" s="251" t="s">
        <v>368</v>
      </c>
      <c r="B18" s="720" t="s">
        <v>359</v>
      </c>
      <c r="C18" s="249"/>
    </row>
    <row r="19" spans="1:3" ht="30" x14ac:dyDescent="0.2">
      <c r="A19" s="257" t="s">
        <v>172</v>
      </c>
      <c r="B19" s="955"/>
      <c r="C19" s="253"/>
    </row>
    <row r="20" spans="1:3" ht="8.25" customHeight="1" x14ac:dyDescent="0.2">
      <c r="A20" s="261"/>
      <c r="B20" s="956"/>
      <c r="C20" s="253"/>
    </row>
    <row r="21" spans="1:3" x14ac:dyDescent="0.2">
      <c r="A21" s="255" t="s">
        <v>186</v>
      </c>
      <c r="B21" s="714" t="s">
        <v>187</v>
      </c>
      <c r="C21" s="249"/>
    </row>
    <row r="22" spans="1:3" x14ac:dyDescent="0.2">
      <c r="A22" s="255" t="s">
        <v>329</v>
      </c>
      <c r="B22" s="714" t="s">
        <v>187</v>
      </c>
      <c r="C22" s="258"/>
    </row>
    <row r="23" spans="1:3" x14ac:dyDescent="0.2">
      <c r="A23" s="255" t="s">
        <v>360</v>
      </c>
      <c r="B23" s="714" t="s">
        <v>187</v>
      </c>
      <c r="C23" s="249"/>
    </row>
    <row r="24" spans="1:3" x14ac:dyDescent="0.2">
      <c r="A24" s="255" t="s">
        <v>181</v>
      </c>
      <c r="B24" s="714" t="s">
        <v>187</v>
      </c>
      <c r="C24" s="249"/>
    </row>
    <row r="25" spans="1:3" x14ac:dyDescent="0.2">
      <c r="A25" s="255" t="s">
        <v>354</v>
      </c>
      <c r="B25" s="714" t="s">
        <v>188</v>
      </c>
      <c r="C25" s="249"/>
    </row>
    <row r="26" spans="1:3" x14ac:dyDescent="0.2">
      <c r="A26" s="255" t="s">
        <v>362</v>
      </c>
      <c r="B26" s="714" t="s">
        <v>189</v>
      </c>
      <c r="C26" s="249"/>
    </row>
    <row r="27" spans="1:3" x14ac:dyDescent="0.2">
      <c r="A27" s="255" t="s">
        <v>363</v>
      </c>
      <c r="B27" s="714" t="s">
        <v>189</v>
      </c>
      <c r="C27" s="249"/>
    </row>
    <row r="28" spans="1:3" ht="15.75" thickBot="1" x14ac:dyDescent="0.25">
      <c r="A28" s="251" t="s">
        <v>361</v>
      </c>
      <c r="B28" s="715" t="s">
        <v>176</v>
      </c>
    </row>
    <row r="29" spans="1:3" ht="16.5" customHeight="1" x14ac:dyDescent="0.2">
      <c r="A29" s="953"/>
      <c r="B29" s="954"/>
      <c r="C29" s="263"/>
    </row>
    <row r="30" spans="1:3" ht="41.25" customHeight="1" x14ac:dyDescent="0.2">
      <c r="A30" s="951" t="s">
        <v>845</v>
      </c>
      <c r="B30" s="953"/>
    </row>
    <row r="31" spans="1:3" ht="17.25" x14ac:dyDescent="0.2">
      <c r="A31" s="246" t="s">
        <v>846</v>
      </c>
    </row>
  </sheetData>
  <customSheetViews>
    <customSheetView guid="{17151551-8460-47BF-8C20-7FE2DB216614}" showRuler="0">
      <selection activeCell="L3" sqref="K3:L3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10">
      <selection activeCell="E32" sqref="E32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5">
    <mergeCell ref="A30:B30"/>
    <mergeCell ref="A29:B29"/>
    <mergeCell ref="B19:B20"/>
    <mergeCell ref="B10:B12"/>
    <mergeCell ref="A4:B4"/>
  </mergeCells>
  <phoneticPr fontId="3" type="noConversion"/>
  <pageMargins left="0.51181102362204722" right="0.27559055118110237" top="0.31496062992125984" bottom="0.27559055118110237" header="0.19685039370078741" footer="0.19685039370078741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zoomScaleNormal="100" workbookViewId="0">
      <selection activeCell="A4" sqref="A4:B4"/>
    </sheetView>
  </sheetViews>
  <sheetFormatPr defaultRowHeight="15" x14ac:dyDescent="0.2"/>
  <cols>
    <col min="1" max="1" width="29.28515625" style="246" customWidth="1"/>
    <col min="2" max="2" width="44.28515625" style="246" customWidth="1"/>
    <col min="3" max="16384" width="9.140625" style="246"/>
  </cols>
  <sheetData>
    <row r="1" spans="1:5" s="239" customFormat="1" x14ac:dyDescent="0.25">
      <c r="B1" s="240" t="s">
        <v>253</v>
      </c>
    </row>
    <row r="2" spans="1:5" s="239" customFormat="1" ht="75" customHeight="1" x14ac:dyDescent="0.25">
      <c r="B2" s="234" t="s">
        <v>619</v>
      </c>
      <c r="C2" s="234"/>
      <c r="D2" s="242"/>
      <c r="E2" s="242"/>
    </row>
    <row r="3" spans="1:5" s="243" customFormat="1" ht="28.5" customHeight="1" x14ac:dyDescent="0.2">
      <c r="C3" s="236"/>
      <c r="D3" s="244"/>
      <c r="E3" s="244"/>
    </row>
    <row r="4" spans="1:5" ht="168.75" customHeight="1" x14ac:dyDescent="0.2">
      <c r="A4" s="948" t="s">
        <v>497</v>
      </c>
      <c r="B4" s="948"/>
      <c r="C4" s="716"/>
      <c r="D4" s="245"/>
      <c r="E4" s="245"/>
    </row>
    <row r="5" spans="1:5" ht="15.75" thickBot="1" x14ac:dyDescent="0.25">
      <c r="A5" s="245"/>
      <c r="B5" s="245"/>
      <c r="C5" s="237"/>
      <c r="D5" s="245"/>
      <c r="E5" s="245"/>
    </row>
    <row r="6" spans="1:5" ht="56.25" customHeight="1" thickBot="1" x14ac:dyDescent="0.25">
      <c r="A6" s="264" t="s">
        <v>241</v>
      </c>
      <c r="B6" s="724" t="s">
        <v>850</v>
      </c>
    </row>
    <row r="7" spans="1:5" ht="15" customHeight="1" x14ac:dyDescent="0.2">
      <c r="A7" s="261" t="s">
        <v>254</v>
      </c>
      <c r="B7" s="718"/>
    </row>
    <row r="8" spans="1:5" ht="15" customHeight="1" x14ac:dyDescent="0.2">
      <c r="A8" s="254" t="s">
        <v>255</v>
      </c>
      <c r="B8" s="718"/>
    </row>
    <row r="9" spans="1:5" ht="15" customHeight="1" x14ac:dyDescent="0.2">
      <c r="A9" s="254"/>
      <c r="B9" s="718"/>
    </row>
    <row r="10" spans="1:5" x14ac:dyDescent="0.2">
      <c r="A10" s="255" t="s">
        <v>383</v>
      </c>
      <c r="B10" s="714" t="s">
        <v>489</v>
      </c>
    </row>
    <row r="11" spans="1:5" x14ac:dyDescent="0.2">
      <c r="A11" s="255" t="s">
        <v>384</v>
      </c>
      <c r="B11" s="714" t="s">
        <v>358</v>
      </c>
    </row>
    <row r="12" spans="1:5" x14ac:dyDescent="0.2">
      <c r="A12" s="265"/>
      <c r="B12" s="726"/>
    </row>
    <row r="13" spans="1:5" ht="15" customHeight="1" x14ac:dyDescent="0.2">
      <c r="A13" s="266" t="s">
        <v>257</v>
      </c>
      <c r="B13" s="727"/>
    </row>
    <row r="14" spans="1:5" ht="15" customHeight="1" x14ac:dyDescent="0.2">
      <c r="A14" s="254" t="s">
        <v>258</v>
      </c>
      <c r="B14" s="718"/>
    </row>
    <row r="15" spans="1:5" ht="15" customHeight="1" x14ac:dyDescent="0.2">
      <c r="A15" s="254"/>
      <c r="B15" s="718"/>
    </row>
    <row r="16" spans="1:5" x14ac:dyDescent="0.2">
      <c r="A16" s="255" t="s">
        <v>383</v>
      </c>
      <c r="B16" s="714" t="s">
        <v>490</v>
      </c>
    </row>
    <row r="17" spans="1:2" x14ac:dyDescent="0.2">
      <c r="A17" s="255" t="s">
        <v>384</v>
      </c>
      <c r="B17" s="714" t="s">
        <v>385</v>
      </c>
    </row>
    <row r="18" spans="1:2" ht="15.75" thickBot="1" x14ac:dyDescent="0.25">
      <c r="A18" s="251"/>
      <c r="B18" s="725"/>
    </row>
    <row r="20" spans="1:2" ht="28.5" customHeight="1" x14ac:dyDescent="0.2">
      <c r="A20" s="951" t="s">
        <v>845</v>
      </c>
      <c r="B20" s="953"/>
    </row>
  </sheetData>
  <customSheetViews>
    <customSheetView guid="{17151551-8460-47BF-8C20-7FE2DB216614}" showRuler="0" topLeftCell="A16">
      <selection activeCell="H5" sqref="H5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4">
      <selection activeCell="B27" sqref="B27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2">
    <mergeCell ref="A4:B4"/>
    <mergeCell ref="A20:B20"/>
  </mergeCells>
  <phoneticPr fontId="4" type="noConversion"/>
  <pageMargins left="0.51181102362204722" right="0.27559055118110237" top="0.31496062992125984" bottom="0.27559055118110237" header="0.19685039370078741" footer="0.19685039370078741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G13" sqref="G13"/>
    </sheetView>
  </sheetViews>
  <sheetFormatPr defaultRowHeight="15" x14ac:dyDescent="0.2"/>
  <cols>
    <col min="1" max="1" width="31.140625" style="246" customWidth="1"/>
    <col min="2" max="2" width="46.28515625" style="246" customWidth="1"/>
    <col min="3" max="3" width="8.140625" style="246" customWidth="1"/>
    <col min="4" max="16384" width="9.140625" style="246"/>
  </cols>
  <sheetData>
    <row r="1" spans="1:5" s="239" customFormat="1" x14ac:dyDescent="0.25">
      <c r="B1" s="268" t="s">
        <v>281</v>
      </c>
      <c r="C1" s="268"/>
    </row>
    <row r="2" spans="1:5" s="239" customFormat="1" ht="82.5" customHeight="1" x14ac:dyDescent="0.25">
      <c r="B2" s="234" t="s">
        <v>619</v>
      </c>
      <c r="C2" s="234"/>
      <c r="D2" s="234"/>
      <c r="E2" s="242"/>
    </row>
    <row r="3" spans="1:5" s="243" customFormat="1" ht="6" customHeight="1" x14ac:dyDescent="0.2">
      <c r="B3" s="244"/>
      <c r="C3" s="244"/>
      <c r="D3" s="244"/>
      <c r="E3" s="244"/>
    </row>
    <row r="5" spans="1:5" ht="90.75" customHeight="1" x14ac:dyDescent="0.2">
      <c r="A5" s="948" t="s">
        <v>170</v>
      </c>
      <c r="B5" s="948"/>
      <c r="C5" s="728"/>
      <c r="D5" s="245"/>
      <c r="E5" s="245"/>
    </row>
    <row r="6" spans="1:5" ht="20.25" customHeight="1" thickBot="1" x14ac:dyDescent="0.25">
      <c r="B6" s="237"/>
      <c r="C6" s="237"/>
      <c r="D6" s="245"/>
      <c r="E6" s="245"/>
    </row>
    <row r="7" spans="1:5" ht="68.25" customHeight="1" thickBot="1" x14ac:dyDescent="0.25">
      <c r="A7" s="264" t="s">
        <v>241</v>
      </c>
      <c r="B7" s="724" t="s">
        <v>242</v>
      </c>
    </row>
    <row r="8" spans="1:5" ht="16.5" customHeight="1" x14ac:dyDescent="0.2">
      <c r="A8" s="261" t="s">
        <v>254</v>
      </c>
      <c r="B8" s="718"/>
    </row>
    <row r="9" spans="1:5" ht="16.5" customHeight="1" x14ac:dyDescent="0.2">
      <c r="A9" s="254" t="s">
        <v>255</v>
      </c>
      <c r="B9" s="718"/>
    </row>
    <row r="10" spans="1:5" ht="15" customHeight="1" x14ac:dyDescent="0.2">
      <c r="A10" s="254"/>
      <c r="B10" s="718"/>
    </row>
    <row r="11" spans="1:5" x14ac:dyDescent="0.2">
      <c r="A11" s="255" t="s">
        <v>256</v>
      </c>
      <c r="B11" s="714" t="s">
        <v>359</v>
      </c>
    </row>
    <row r="12" spans="1:5" x14ac:dyDescent="0.2">
      <c r="A12" s="255" t="s">
        <v>357</v>
      </c>
      <c r="B12" s="714" t="s">
        <v>327</v>
      </c>
    </row>
    <row r="13" spans="1:5" x14ac:dyDescent="0.2">
      <c r="A13" s="265"/>
      <c r="B13" s="726"/>
    </row>
    <row r="14" spans="1:5" ht="16.5" customHeight="1" x14ac:dyDescent="0.2">
      <c r="A14" s="266" t="s">
        <v>257</v>
      </c>
      <c r="B14" s="727"/>
    </row>
    <row r="15" spans="1:5" ht="16.5" customHeight="1" x14ac:dyDescent="0.2">
      <c r="A15" s="254" t="s">
        <v>258</v>
      </c>
      <c r="B15" s="718"/>
    </row>
    <row r="16" spans="1:5" ht="16.5" customHeight="1" x14ac:dyDescent="0.2">
      <c r="A16" s="254"/>
      <c r="B16" s="718"/>
    </row>
    <row r="17" spans="1:2" ht="16.5" customHeight="1" x14ac:dyDescent="0.2">
      <c r="A17" s="267" t="s">
        <v>256</v>
      </c>
      <c r="B17" s="714" t="s">
        <v>364</v>
      </c>
    </row>
    <row r="18" spans="1:2" x14ac:dyDescent="0.2">
      <c r="A18" s="267" t="s">
        <v>878</v>
      </c>
      <c r="B18" s="714" t="s">
        <v>364</v>
      </c>
    </row>
    <row r="19" spans="1:2" x14ac:dyDescent="0.2">
      <c r="A19" s="267" t="s">
        <v>357</v>
      </c>
      <c r="B19" s="764" t="s">
        <v>327</v>
      </c>
    </row>
    <row r="20" spans="1:2" ht="15.75" thickBot="1" x14ac:dyDescent="0.25">
      <c r="A20" s="251"/>
      <c r="B20" s="725"/>
    </row>
    <row r="22" spans="1:2" ht="15" customHeight="1" x14ac:dyDescent="0.2">
      <c r="A22" s="253"/>
      <c r="B22" s="258"/>
    </row>
  </sheetData>
  <customSheetViews>
    <customSheetView guid="{17151551-8460-47BF-8C20-7FE2DB216614}" showRuler="0">
      <selection activeCell="F19" sqref="F19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4">
      <selection activeCell="C26" sqref="C26:D26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1">
    <mergeCell ref="A5:B5"/>
  </mergeCells>
  <phoneticPr fontId="3" type="noConversion"/>
  <pageMargins left="0.51181102362204722" right="0.27559055118110237" top="0.31496062992125984" bottom="0.27559055118110237" header="0.19685039370078741" footer="0.19685039370078741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7" zoomScaleNormal="100" workbookViewId="0">
      <selection activeCell="A18" sqref="A18"/>
    </sheetView>
  </sheetViews>
  <sheetFormatPr defaultRowHeight="15" x14ac:dyDescent="0.2"/>
  <cols>
    <col min="1" max="1" width="31.140625" style="246" customWidth="1"/>
    <col min="2" max="2" width="46.42578125" style="246" customWidth="1"/>
    <col min="3" max="3" width="8.140625" style="246" customWidth="1"/>
    <col min="4" max="16384" width="9.140625" style="246"/>
  </cols>
  <sheetData>
    <row r="1" spans="1:5" s="239" customFormat="1" x14ac:dyDescent="0.25">
      <c r="B1" s="268" t="s">
        <v>324</v>
      </c>
      <c r="C1" s="268"/>
    </row>
    <row r="2" spans="1:5" s="239" customFormat="1" ht="75.75" customHeight="1" x14ac:dyDescent="0.25">
      <c r="B2" s="234" t="s">
        <v>619</v>
      </c>
      <c r="C2" s="234"/>
      <c r="D2" s="234"/>
      <c r="E2" s="242"/>
    </row>
    <row r="3" spans="1:5" s="243" customFormat="1" ht="17.25" customHeight="1" x14ac:dyDescent="0.2">
      <c r="B3" s="244"/>
      <c r="C3" s="244"/>
      <c r="D3" s="244"/>
      <c r="E3" s="244"/>
    </row>
    <row r="4" spans="1:5" ht="76.5" customHeight="1" x14ac:dyDescent="0.2">
      <c r="A4" s="948" t="s">
        <v>41</v>
      </c>
      <c r="B4" s="948"/>
      <c r="C4" s="728"/>
      <c r="D4" s="245"/>
      <c r="E4" s="245"/>
    </row>
    <row r="5" spans="1:5" ht="15.75" thickBot="1" x14ac:dyDescent="0.25"/>
    <row r="6" spans="1:5" ht="68.25" customHeight="1" thickBot="1" x14ac:dyDescent="0.25">
      <c r="A6" s="264" t="s">
        <v>241</v>
      </c>
      <c r="B6" s="724" t="s">
        <v>242</v>
      </c>
    </row>
    <row r="7" spans="1:5" ht="16.5" customHeight="1" x14ac:dyDescent="0.2">
      <c r="A7" s="261" t="s">
        <v>254</v>
      </c>
      <c r="B7" s="718"/>
    </row>
    <row r="8" spans="1:5" ht="16.5" customHeight="1" x14ac:dyDescent="0.2">
      <c r="A8" s="254" t="s">
        <v>255</v>
      </c>
      <c r="B8" s="718"/>
    </row>
    <row r="9" spans="1:5" ht="15" customHeight="1" x14ac:dyDescent="0.2">
      <c r="A9" s="254"/>
      <c r="B9" s="718"/>
    </row>
    <row r="10" spans="1:5" x14ac:dyDescent="0.2">
      <c r="A10" s="255" t="s">
        <v>256</v>
      </c>
      <c r="B10" s="714" t="s">
        <v>327</v>
      </c>
    </row>
    <row r="11" spans="1:5" x14ac:dyDescent="0.2">
      <c r="A11" s="255" t="s">
        <v>357</v>
      </c>
      <c r="B11" s="714" t="s">
        <v>331</v>
      </c>
    </row>
    <row r="12" spans="1:5" ht="15.75" thickBot="1" x14ac:dyDescent="0.25">
      <c r="A12" s="265"/>
      <c r="B12" s="718"/>
    </row>
    <row r="13" spans="1:5" ht="16.5" customHeight="1" x14ac:dyDescent="0.2">
      <c r="A13" s="252" t="s">
        <v>257</v>
      </c>
      <c r="B13" s="717"/>
    </row>
    <row r="14" spans="1:5" ht="16.5" customHeight="1" x14ac:dyDescent="0.2">
      <c r="A14" s="254" t="s">
        <v>258</v>
      </c>
      <c r="B14" s="718"/>
    </row>
    <row r="15" spans="1:5" ht="16.5" customHeight="1" x14ac:dyDescent="0.2">
      <c r="A15" s="254"/>
      <c r="B15" s="718"/>
    </row>
    <row r="16" spans="1:5" ht="16.5" customHeight="1" x14ac:dyDescent="0.2">
      <c r="A16" s="267" t="s">
        <v>256</v>
      </c>
      <c r="B16" s="714" t="s">
        <v>851</v>
      </c>
    </row>
    <row r="17" spans="1:2" x14ac:dyDescent="0.2">
      <c r="A17" s="267" t="s">
        <v>878</v>
      </c>
      <c r="B17" s="714" t="s">
        <v>852</v>
      </c>
    </row>
    <row r="18" spans="1:2" ht="20.25" customHeight="1" x14ac:dyDescent="0.2">
      <c r="A18" s="269" t="s">
        <v>357</v>
      </c>
      <c r="B18" s="729" t="s">
        <v>331</v>
      </c>
    </row>
    <row r="19" spans="1:2" ht="15.75" thickBot="1" x14ac:dyDescent="0.25">
      <c r="A19" s="251"/>
      <c r="B19" s="725"/>
    </row>
    <row r="21" spans="1:2" ht="15" customHeight="1" x14ac:dyDescent="0.2">
      <c r="A21" s="253"/>
      <c r="B21" s="258"/>
    </row>
  </sheetData>
  <customSheetViews>
    <customSheetView guid="{17151551-8460-47BF-8C20-7FE2DB216614}" showRuler="0" topLeftCell="A4">
      <selection activeCell="F27" sqref="F27"/>
      <pageMargins left="0.51181102362204722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4">
      <selection activeCell="J30" sqref="J30"/>
      <pageMargins left="0.51181102362204722" right="0.27559055118110237" top="0.31496062992125984" bottom="0.27559055118110237" header="0.19685039370078741" footer="0.19685039370078741"/>
      <pageSetup paperSize="9" orientation="portrait" r:id="rId2"/>
      <headerFooter alignWithMargins="0"/>
    </customSheetView>
  </customSheetViews>
  <mergeCells count="1">
    <mergeCell ref="A4:B4"/>
  </mergeCells>
  <phoneticPr fontId="3" type="noConversion"/>
  <pageMargins left="0.51181102362204722" right="0.27559055118110237" top="0.31496062992125984" bottom="0.27559055118110237" header="0.19685039370078741" footer="0.19685039370078741"/>
  <pageSetup paperSize="9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A4" sqref="A4:C4"/>
    </sheetView>
  </sheetViews>
  <sheetFormatPr defaultRowHeight="15" x14ac:dyDescent="0.2"/>
  <cols>
    <col min="1" max="1" width="45" style="246" customWidth="1"/>
    <col min="2" max="2" width="21.7109375" style="246" customWidth="1"/>
    <col min="3" max="3" width="37.140625" style="246" customWidth="1"/>
    <col min="4" max="16384" width="9.140625" style="246"/>
  </cols>
  <sheetData>
    <row r="1" spans="1:9" s="239" customFormat="1" x14ac:dyDescent="0.25">
      <c r="B1" s="268"/>
      <c r="C1" s="268" t="s">
        <v>265</v>
      </c>
    </row>
    <row r="2" spans="1:9" s="239" customFormat="1" ht="104.25" customHeight="1" x14ac:dyDescent="0.25">
      <c r="B2" s="234"/>
      <c r="C2" s="234" t="s">
        <v>619</v>
      </c>
      <c r="H2" s="957"/>
      <c r="I2" s="958"/>
    </row>
    <row r="3" spans="1:9" s="243" customFormat="1" ht="10.5" customHeight="1" x14ac:dyDescent="0.2"/>
    <row r="4" spans="1:9" ht="81.75" customHeight="1" x14ac:dyDescent="0.2">
      <c r="A4" s="948" t="s">
        <v>793</v>
      </c>
      <c r="B4" s="948"/>
      <c r="C4" s="948"/>
    </row>
    <row r="5" spans="1:9" ht="15.75" thickBot="1" x14ac:dyDescent="0.25"/>
    <row r="6" spans="1:9" ht="94.5" customHeight="1" thickBot="1" x14ac:dyDescent="0.25">
      <c r="A6" s="270" t="s">
        <v>790</v>
      </c>
      <c r="B6" s="270" t="s">
        <v>422</v>
      </c>
      <c r="C6" s="724" t="s">
        <v>421</v>
      </c>
    </row>
    <row r="7" spans="1:9" ht="87" customHeight="1" thickBot="1" x14ac:dyDescent="0.25">
      <c r="A7" s="730" t="s">
        <v>796</v>
      </c>
      <c r="B7" s="731" t="s">
        <v>423</v>
      </c>
      <c r="C7" s="732" t="s">
        <v>797</v>
      </c>
    </row>
    <row r="8" spans="1:9" ht="79.5" customHeight="1" thickBot="1" x14ac:dyDescent="0.25">
      <c r="A8" s="730" t="s">
        <v>798</v>
      </c>
      <c r="B8" s="731" t="s">
        <v>794</v>
      </c>
      <c r="C8" s="766" t="s">
        <v>791</v>
      </c>
    </row>
    <row r="9" spans="1:9" ht="96" customHeight="1" thickBot="1" x14ac:dyDescent="0.25">
      <c r="A9" s="730" t="s">
        <v>799</v>
      </c>
      <c r="B9" s="731" t="s">
        <v>424</v>
      </c>
      <c r="C9" s="717" t="s">
        <v>252</v>
      </c>
    </row>
    <row r="10" spans="1:9" ht="66" customHeight="1" thickBot="1" x14ac:dyDescent="0.25">
      <c r="A10" s="767" t="s">
        <v>800</v>
      </c>
      <c r="B10" s="768" t="s">
        <v>488</v>
      </c>
      <c r="C10" s="769" t="s">
        <v>406</v>
      </c>
    </row>
    <row r="11" spans="1:9" ht="61.5" customHeight="1" thickBot="1" x14ac:dyDescent="0.25">
      <c r="A11" s="272" t="s">
        <v>801</v>
      </c>
      <c r="B11" s="271" t="s">
        <v>423</v>
      </c>
      <c r="C11" s="765" t="s">
        <v>406</v>
      </c>
    </row>
  </sheetData>
  <customSheetViews>
    <customSheetView guid="{17151551-8460-47BF-8C20-7FE2DB216614}" showRuler="0" topLeftCell="A4">
      <selection activeCell="J8" sqref="J8"/>
      <pageMargins left="0.51181102362204722" right="0.27559055118110237" top="0.31496062992125984" bottom="0.27559055118110237" header="0.22" footer="0.19685039370078741"/>
      <pageSetup paperSize="9" orientation="portrait" horizontalDpi="300" verticalDpi="300" r:id="rId1"/>
      <headerFooter alignWithMargins="0"/>
    </customSheetView>
    <customSheetView guid="{DE9178B7-7BAA-4669-9575-43FAD4CFD495}" topLeftCell="A4">
      <selection activeCell="H10" sqref="H10"/>
      <pageMargins left="0.2" right="0.16" top="0.31496062992125984" bottom="0.27559055118110237" header="0.22" footer="0.19685039370078741"/>
      <pageSetup paperSize="9" orientation="portrait" r:id="rId2"/>
      <headerFooter alignWithMargins="0"/>
    </customSheetView>
  </customSheetViews>
  <mergeCells count="2">
    <mergeCell ref="A4:C4"/>
    <mergeCell ref="H2:I2"/>
  </mergeCells>
  <phoneticPr fontId="3" type="noConversion"/>
  <pageMargins left="0.19685039370078741" right="0.15748031496062992" top="0.31496062992125984" bottom="0.27559055118110237" header="0.23622047244094491" footer="0.19685039370078741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23" sqref="A23"/>
    </sheetView>
  </sheetViews>
  <sheetFormatPr defaultRowHeight="15" x14ac:dyDescent="0.2"/>
  <cols>
    <col min="1" max="1" width="16.85546875" style="280" customWidth="1"/>
    <col min="2" max="2" width="20.42578125" style="280" customWidth="1"/>
    <col min="3" max="3" width="18.7109375" style="280" customWidth="1"/>
    <col min="4" max="4" width="14.28515625" style="280" customWidth="1"/>
    <col min="5" max="5" width="15" style="280" customWidth="1"/>
    <col min="6" max="6" width="16" style="280" customWidth="1"/>
    <col min="7" max="7" width="24.5703125" style="280" customWidth="1"/>
    <col min="8" max="16384" width="9.140625" style="280"/>
  </cols>
  <sheetData>
    <row r="1" spans="1:8" s="278" customFormat="1" x14ac:dyDescent="0.25">
      <c r="F1" s="268" t="s">
        <v>420</v>
      </c>
      <c r="G1" s="239"/>
    </row>
    <row r="2" spans="1:8" s="278" customFormat="1" ht="76.5" customHeight="1" x14ac:dyDescent="0.25">
      <c r="F2" s="957" t="s">
        <v>619</v>
      </c>
      <c r="G2" s="958"/>
      <c r="H2" s="241"/>
    </row>
    <row r="3" spans="1:8" s="279" customFormat="1" ht="12" customHeight="1" x14ac:dyDescent="0.2">
      <c r="A3" s="733" t="s">
        <v>381</v>
      </c>
      <c r="B3" s="733"/>
      <c r="C3" s="274"/>
      <c r="D3" s="274"/>
      <c r="E3" s="274"/>
    </row>
    <row r="4" spans="1:8" ht="12.75" customHeight="1" x14ac:dyDescent="0.2">
      <c r="A4" s="770" t="s">
        <v>369</v>
      </c>
      <c r="B4" s="734"/>
      <c r="C4" s="275"/>
      <c r="D4" s="275"/>
      <c r="E4" s="275"/>
    </row>
    <row r="5" spans="1:8" ht="14.25" customHeight="1" x14ac:dyDescent="0.2">
      <c r="A5" s="275" t="s">
        <v>370</v>
      </c>
      <c r="B5" s="275"/>
      <c r="C5" s="275"/>
      <c r="D5" s="275"/>
      <c r="E5" s="275"/>
    </row>
    <row r="6" spans="1:8" ht="14.25" customHeight="1" x14ac:dyDescent="0.2">
      <c r="G6" s="276"/>
    </row>
    <row r="7" spans="1:8" ht="24" customHeight="1" x14ac:dyDescent="0.2">
      <c r="A7" s="959" t="s">
        <v>426</v>
      </c>
      <c r="B7" s="959"/>
      <c r="C7" s="959"/>
      <c r="D7" s="959"/>
      <c r="E7" s="959"/>
      <c r="F7" s="959"/>
      <c r="G7" s="959"/>
    </row>
    <row r="8" spans="1:8" ht="18" customHeight="1" x14ac:dyDescent="0.2">
      <c r="A8" s="959"/>
      <c r="B8" s="959"/>
      <c r="C8" s="959"/>
      <c r="D8" s="959"/>
      <c r="E8" s="959"/>
      <c r="F8" s="959"/>
      <c r="G8" s="959"/>
    </row>
    <row r="9" spans="1:8" ht="19.5" customHeight="1" x14ac:dyDescent="0.2">
      <c r="A9" s="959"/>
      <c r="B9" s="959"/>
      <c r="C9" s="959"/>
      <c r="D9" s="959"/>
      <c r="E9" s="959"/>
      <c r="F9" s="959"/>
      <c r="G9" s="959"/>
    </row>
    <row r="10" spans="1:8" ht="15" customHeight="1" thickBot="1" x14ac:dyDescent="0.25">
      <c r="A10" s="281"/>
      <c r="B10" s="281"/>
      <c r="C10" s="281"/>
      <c r="D10" s="281"/>
      <c r="E10" s="281"/>
      <c r="F10" s="281"/>
      <c r="G10" s="281"/>
    </row>
    <row r="11" spans="1:8" ht="27.75" customHeight="1" thickBot="1" x14ac:dyDescent="0.25">
      <c r="A11" s="961" t="s">
        <v>496</v>
      </c>
      <c r="B11" s="961" t="s">
        <v>250</v>
      </c>
      <c r="C11" s="963" t="s">
        <v>251</v>
      </c>
      <c r="D11" s="965" t="s">
        <v>427</v>
      </c>
      <c r="E11" s="966"/>
      <c r="F11" s="966"/>
      <c r="G11" s="967"/>
    </row>
    <row r="12" spans="1:8" ht="31.5" customHeight="1" thickBot="1" x14ac:dyDescent="0.25">
      <c r="A12" s="962"/>
      <c r="B12" s="962"/>
      <c r="C12" s="964"/>
      <c r="D12" s="283" t="s">
        <v>425</v>
      </c>
      <c r="E12" s="277" t="s">
        <v>493</v>
      </c>
      <c r="F12" s="277" t="s">
        <v>494</v>
      </c>
      <c r="G12" s="284" t="s">
        <v>495</v>
      </c>
    </row>
    <row r="13" spans="1:8" ht="15.75" customHeight="1" thickBot="1" x14ac:dyDescent="0.25">
      <c r="A13" s="285">
        <v>1</v>
      </c>
      <c r="B13" s="286">
        <v>2</v>
      </c>
      <c r="C13" s="287">
        <v>3</v>
      </c>
      <c r="D13" s="287">
        <v>4</v>
      </c>
      <c r="E13" s="287">
        <v>5</v>
      </c>
      <c r="F13" s="288">
        <v>6</v>
      </c>
      <c r="G13" s="289">
        <v>7</v>
      </c>
    </row>
    <row r="14" spans="1:8" ht="22.5" customHeight="1" thickBot="1" x14ac:dyDescent="0.25">
      <c r="A14" s="282"/>
      <c r="B14" s="290"/>
      <c r="C14" s="291"/>
      <c r="D14" s="291"/>
      <c r="E14" s="291"/>
      <c r="F14" s="292"/>
      <c r="G14" s="293"/>
    </row>
    <row r="15" spans="1:8" ht="22.5" customHeight="1" thickBot="1" x14ac:dyDescent="0.25">
      <c r="A15" s="282"/>
      <c r="B15" s="290"/>
      <c r="C15" s="291"/>
      <c r="D15" s="291"/>
      <c r="E15" s="291"/>
      <c r="F15" s="292"/>
      <c r="G15" s="293"/>
    </row>
    <row r="16" spans="1:8" ht="22.5" customHeight="1" thickBot="1" x14ac:dyDescent="0.25">
      <c r="A16" s="282"/>
      <c r="B16" s="290"/>
      <c r="C16" s="291"/>
      <c r="D16" s="291"/>
      <c r="E16" s="291"/>
      <c r="F16" s="292"/>
      <c r="G16" s="293"/>
    </row>
    <row r="17" spans="1:7" ht="22.5" customHeight="1" thickBot="1" x14ac:dyDescent="0.25">
      <c r="A17" s="294"/>
      <c r="B17" s="295"/>
      <c r="C17" s="291"/>
      <c r="D17" s="291"/>
      <c r="E17" s="291"/>
      <c r="F17" s="292"/>
      <c r="G17" s="293"/>
    </row>
    <row r="18" spans="1:7" ht="15.75" thickBot="1" x14ac:dyDescent="0.25">
      <c r="A18" s="296" t="s">
        <v>428</v>
      </c>
      <c r="B18" s="297">
        <f t="shared" ref="B18:G18" si="0">SUM(B14:B17)</f>
        <v>0</v>
      </c>
      <c r="C18" s="297">
        <f t="shared" si="0"/>
        <v>0</v>
      </c>
      <c r="D18" s="297">
        <f t="shared" si="0"/>
        <v>0</v>
      </c>
      <c r="E18" s="297">
        <f t="shared" si="0"/>
        <v>0</v>
      </c>
      <c r="F18" s="297">
        <f t="shared" si="0"/>
        <v>0</v>
      </c>
      <c r="G18" s="297">
        <f t="shared" si="0"/>
        <v>0</v>
      </c>
    </row>
    <row r="19" spans="1:7" ht="13.5" customHeight="1" x14ac:dyDescent="0.2">
      <c r="A19" s="298"/>
      <c r="B19" s="298"/>
      <c r="C19" s="298"/>
      <c r="D19" s="298"/>
      <c r="E19" s="298"/>
      <c r="F19" s="298"/>
      <c r="G19" s="276"/>
    </row>
    <row r="20" spans="1:7" ht="13.5" customHeight="1" x14ac:dyDescent="0.2">
      <c r="A20" s="298"/>
      <c r="B20" s="298"/>
      <c r="C20" s="298"/>
      <c r="D20" s="298"/>
      <c r="E20" s="298"/>
      <c r="F20" s="298"/>
      <c r="G20" s="276"/>
    </row>
    <row r="21" spans="1:7" ht="13.5" customHeight="1" x14ac:dyDescent="0.2">
      <c r="A21" s="298"/>
      <c r="B21" s="298"/>
      <c r="C21" s="298"/>
      <c r="D21" s="298"/>
      <c r="E21" s="298"/>
      <c r="F21" s="298"/>
      <c r="G21" s="276"/>
    </row>
    <row r="22" spans="1:7" ht="18.75" customHeight="1" x14ac:dyDescent="0.2">
      <c r="A22" s="280" t="s">
        <v>380</v>
      </c>
      <c r="D22" s="960" t="s">
        <v>379</v>
      </c>
      <c r="E22" s="960"/>
      <c r="G22" s="299"/>
    </row>
    <row r="23" spans="1:7" ht="30.75" customHeight="1" x14ac:dyDescent="0.2">
      <c r="A23" s="280" t="s">
        <v>372</v>
      </c>
      <c r="D23" s="960" t="s">
        <v>371</v>
      </c>
      <c r="E23" s="960"/>
      <c r="G23" s="299"/>
    </row>
    <row r="24" spans="1:7" ht="12.75" customHeight="1" x14ac:dyDescent="0.2"/>
  </sheetData>
  <customSheetViews>
    <customSheetView guid="{17151551-8460-47BF-8C20-7FE2DB216614}" hiddenColumns="1" showRuler="0">
      <selection activeCell="R22" sqref="R22"/>
      <pageMargins left="0.51181102362204722" right="0.1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A3" sqref="A3:IV5"/>
      <pageMargins left="0.51181102362204722" right="0.1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8">
    <mergeCell ref="F2:G2"/>
    <mergeCell ref="A7:G9"/>
    <mergeCell ref="D22:E22"/>
    <mergeCell ref="D23:E23"/>
    <mergeCell ref="A11:A12"/>
    <mergeCell ref="B11:B12"/>
    <mergeCell ref="C11:C12"/>
    <mergeCell ref="D11:G11"/>
  </mergeCells>
  <phoneticPr fontId="31" type="noConversion"/>
  <pageMargins left="0.51181102362204722" right="0.17" top="0.31496062992125984" bottom="0.27559055118110237" header="0.19685039370078741" footer="0.19685039370078741"/>
  <pageSetup paperSize="9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3</vt:i4>
      </vt:variant>
    </vt:vector>
  </HeadingPairs>
  <TitlesOfParts>
    <vt:vector size="30" baseType="lpstr">
      <vt:lpstr>Załącznik 1</vt:lpstr>
      <vt:lpstr>Załącznik 2</vt:lpstr>
      <vt:lpstr>Załącznik 3</vt:lpstr>
      <vt:lpstr>Załącznik 4</vt:lpstr>
      <vt:lpstr>Załącznik 5</vt:lpstr>
      <vt:lpstr>Załącznik 6</vt:lpstr>
      <vt:lpstr>Załącznik 7</vt:lpstr>
      <vt:lpstr>Załącznik 9</vt:lpstr>
      <vt:lpstr>Załacznik 10</vt:lpstr>
      <vt:lpstr>Załącznik 11</vt:lpstr>
      <vt:lpstr>Załacznik 12</vt:lpstr>
      <vt:lpstr>Załącznik 13</vt:lpstr>
      <vt:lpstr>Załącznik 13A</vt:lpstr>
      <vt:lpstr>Załącznik 13B</vt:lpstr>
      <vt:lpstr>Załącznik 14</vt:lpstr>
      <vt:lpstr>Załącznik 14A</vt:lpstr>
      <vt:lpstr>Załącznik 15</vt:lpstr>
      <vt:lpstr>Załącznik 16</vt:lpstr>
      <vt:lpstr>Załącznik 16A</vt:lpstr>
      <vt:lpstr>Załącznik 17</vt:lpstr>
      <vt:lpstr>Załącznik 18</vt:lpstr>
      <vt:lpstr>Załącznik 19</vt:lpstr>
      <vt:lpstr> Załącznik 21 korekta</vt:lpstr>
      <vt:lpstr>II.1.6. korekta</vt:lpstr>
      <vt:lpstr>II.2.9.g.korekta</vt:lpstr>
      <vt:lpstr>Załącznik 22</vt:lpstr>
      <vt:lpstr>Załącznik 23 </vt:lpstr>
      <vt:lpstr>'Załącznik 19'!Obszar_wydruku</vt:lpstr>
      <vt:lpstr>'Załącznik 22'!Obszar_wydruku</vt:lpstr>
      <vt:lpstr>'Załącznik 23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Sprawozdania finansowego KOREKTA</dc:title>
  <dc:creator>atyrakowska</dc:creator>
  <cp:lastModifiedBy>Samborska-Grabowska Jolanta</cp:lastModifiedBy>
  <cp:lastPrinted>2023-04-20T13:57:01Z</cp:lastPrinted>
  <dcterms:created xsi:type="dcterms:W3CDTF">2005-12-16T09:59:57Z</dcterms:created>
  <dcterms:modified xsi:type="dcterms:W3CDTF">2023-05-08T10:36:57Z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