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ienias\Desktop\Sprawo_20211\"/>
    </mc:Choice>
  </mc:AlternateContent>
  <xr:revisionPtr revIDLastSave="0" documentId="13_ncr:1_{BB963D96-457A-4D98-8A77-02FC43BEE07F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Załącznik 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21" i="1" l="1"/>
  <c r="F626" i="1" s="1"/>
  <c r="E621" i="1"/>
  <c r="E626" i="1" s="1"/>
  <c r="D621" i="1"/>
  <c r="D626" i="1" s="1"/>
  <c r="C621" i="1"/>
  <c r="C626" i="1" s="1"/>
  <c r="F603" i="1"/>
  <c r="E603" i="1"/>
  <c r="F600" i="1"/>
  <c r="E600" i="1"/>
  <c r="E610" i="1" s="1"/>
  <c r="F586" i="1"/>
  <c r="E586" i="1"/>
  <c r="F583" i="1"/>
  <c r="E583" i="1"/>
  <c r="F570" i="1"/>
  <c r="E570" i="1"/>
  <c r="F566" i="1"/>
  <c r="E566" i="1"/>
  <c r="F546" i="1"/>
  <c r="E546" i="1"/>
  <c r="F541" i="1"/>
  <c r="E541" i="1"/>
  <c r="E557" i="1" s="1"/>
  <c r="D535" i="1"/>
  <c r="C535" i="1"/>
  <c r="F504" i="1"/>
  <c r="E504" i="1"/>
  <c r="F501" i="1"/>
  <c r="E501" i="1"/>
  <c r="F498" i="1"/>
  <c r="E498" i="1"/>
  <c r="F490" i="1"/>
  <c r="E490" i="1"/>
  <c r="F476" i="1"/>
  <c r="E476" i="1"/>
  <c r="C456" i="1"/>
  <c r="B456" i="1"/>
  <c r="C451" i="1"/>
  <c r="B451" i="1"/>
  <c r="C445" i="1"/>
  <c r="B445" i="1"/>
  <c r="C440" i="1"/>
  <c r="B440" i="1"/>
  <c r="D406" i="1"/>
  <c r="D405" i="1" s="1"/>
  <c r="D414" i="1" s="1"/>
  <c r="C406" i="1"/>
  <c r="C405" i="1" s="1"/>
  <c r="C414" i="1" s="1"/>
  <c r="I395" i="1"/>
  <c r="H395" i="1"/>
  <c r="G395" i="1"/>
  <c r="F395" i="1"/>
  <c r="E395" i="1"/>
  <c r="D395" i="1"/>
  <c r="C395" i="1"/>
  <c r="B395" i="1"/>
  <c r="H394" i="1"/>
  <c r="G394" i="1"/>
  <c r="F394" i="1"/>
  <c r="E394" i="1"/>
  <c r="E396" i="1" s="1"/>
  <c r="D394" i="1"/>
  <c r="C394" i="1"/>
  <c r="B394" i="1"/>
  <c r="I393" i="1"/>
  <c r="I392" i="1"/>
  <c r="I391" i="1"/>
  <c r="I389" i="1"/>
  <c r="I388" i="1"/>
  <c r="I387" i="1"/>
  <c r="I386" i="1"/>
  <c r="H385" i="1"/>
  <c r="G385" i="1"/>
  <c r="F385" i="1"/>
  <c r="E385" i="1"/>
  <c r="D385" i="1"/>
  <c r="C385" i="1"/>
  <c r="B385" i="1"/>
  <c r="I384" i="1"/>
  <c r="I383" i="1"/>
  <c r="I382" i="1"/>
  <c r="H381" i="1"/>
  <c r="G381" i="1"/>
  <c r="F381" i="1"/>
  <c r="E381" i="1"/>
  <c r="D381" i="1"/>
  <c r="D390" i="1" s="1"/>
  <c r="C381" i="1"/>
  <c r="B381" i="1"/>
  <c r="I380" i="1"/>
  <c r="D361" i="1"/>
  <c r="C361" i="1"/>
  <c r="D349" i="1"/>
  <c r="C349" i="1"/>
  <c r="D341" i="1"/>
  <c r="C341" i="1"/>
  <c r="D322" i="1"/>
  <c r="C322" i="1"/>
  <c r="D311" i="1"/>
  <c r="C311" i="1"/>
  <c r="D281" i="1"/>
  <c r="D302" i="1" s="1"/>
  <c r="C281" i="1"/>
  <c r="C302" i="1" s="1"/>
  <c r="D269" i="1"/>
  <c r="C269" i="1"/>
  <c r="C253" i="1"/>
  <c r="E250" i="1"/>
  <c r="E253" i="1" s="1"/>
  <c r="D250" i="1"/>
  <c r="D253" i="1" s="1"/>
  <c r="C250" i="1"/>
  <c r="B250" i="1"/>
  <c r="B253" i="1" s="1"/>
  <c r="E242" i="1"/>
  <c r="E245" i="1" s="1"/>
  <c r="D242" i="1"/>
  <c r="D245" i="1" s="1"/>
  <c r="C242" i="1"/>
  <c r="C245" i="1" s="1"/>
  <c r="B242" i="1"/>
  <c r="B245" i="1" s="1"/>
  <c r="D229" i="1"/>
  <c r="C229" i="1"/>
  <c r="D217" i="1"/>
  <c r="C217" i="1"/>
  <c r="D213" i="1"/>
  <c r="C213" i="1"/>
  <c r="D209" i="1"/>
  <c r="C209" i="1"/>
  <c r="D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F182" i="1"/>
  <c r="F203" i="1" s="1"/>
  <c r="E182" i="1"/>
  <c r="E203" i="1" s="1"/>
  <c r="D182" i="1"/>
  <c r="C182" i="1"/>
  <c r="C203" i="1" s="1"/>
  <c r="G181" i="1"/>
  <c r="G180" i="1"/>
  <c r="G179" i="1"/>
  <c r="G178" i="1"/>
  <c r="G177" i="1"/>
  <c r="G176" i="1"/>
  <c r="G175" i="1"/>
  <c r="G174" i="1"/>
  <c r="G173" i="1"/>
  <c r="H165" i="1"/>
  <c r="G165" i="1"/>
  <c r="F165" i="1"/>
  <c r="E165" i="1"/>
  <c r="I164" i="1"/>
  <c r="I163" i="1"/>
  <c r="I162" i="1"/>
  <c r="G153" i="1"/>
  <c r="F153" i="1"/>
  <c r="E153" i="1"/>
  <c r="I146" i="1"/>
  <c r="H146" i="1"/>
  <c r="G146" i="1"/>
  <c r="F146" i="1"/>
  <c r="E146" i="1"/>
  <c r="D146" i="1"/>
  <c r="C146" i="1"/>
  <c r="D126" i="1"/>
  <c r="C126" i="1"/>
  <c r="I113" i="1"/>
  <c r="H113" i="1"/>
  <c r="G113" i="1"/>
  <c r="F113" i="1"/>
  <c r="E113" i="1"/>
  <c r="D113" i="1"/>
  <c r="C113" i="1"/>
  <c r="B113" i="1"/>
  <c r="D92" i="1"/>
  <c r="C92" i="1"/>
  <c r="B92" i="1"/>
  <c r="D90" i="1"/>
  <c r="C90" i="1"/>
  <c r="B90" i="1"/>
  <c r="E88" i="1"/>
  <c r="E90" i="1" s="1"/>
  <c r="E84" i="1"/>
  <c r="E83" i="1"/>
  <c r="E82" i="1"/>
  <c r="D81" i="1"/>
  <c r="C81" i="1"/>
  <c r="B81" i="1"/>
  <c r="E80" i="1"/>
  <c r="E79" i="1"/>
  <c r="E78" i="1" s="1"/>
  <c r="D78" i="1"/>
  <c r="D85" i="1" s="1"/>
  <c r="C78" i="1"/>
  <c r="B78" i="1"/>
  <c r="E77" i="1"/>
  <c r="E92" i="1" s="1"/>
  <c r="C67" i="1"/>
  <c r="C65" i="1"/>
  <c r="C57" i="1"/>
  <c r="C54" i="1"/>
  <c r="C48" i="1"/>
  <c r="C45" i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0" i="1"/>
  <c r="I27" i="1"/>
  <c r="I26" i="1"/>
  <c r="H25" i="1"/>
  <c r="G25" i="1"/>
  <c r="F25" i="1"/>
  <c r="E25" i="1"/>
  <c r="D25" i="1"/>
  <c r="C25" i="1"/>
  <c r="B25" i="1"/>
  <c r="I24" i="1"/>
  <c r="I23" i="1"/>
  <c r="I22" i="1"/>
  <c r="H21" i="1"/>
  <c r="G21" i="1"/>
  <c r="F21" i="1"/>
  <c r="E21" i="1"/>
  <c r="D21" i="1"/>
  <c r="C21" i="1"/>
  <c r="B21" i="1"/>
  <c r="I20" i="1"/>
  <c r="I17" i="1"/>
  <c r="I16" i="1"/>
  <c r="H15" i="1"/>
  <c r="G15" i="1"/>
  <c r="F15" i="1"/>
  <c r="E15" i="1"/>
  <c r="D15" i="1"/>
  <c r="C15" i="1"/>
  <c r="B15" i="1"/>
  <c r="I14" i="1"/>
  <c r="I13" i="1"/>
  <c r="I12" i="1"/>
  <c r="H11" i="1"/>
  <c r="G11" i="1"/>
  <c r="F11" i="1"/>
  <c r="E11" i="1"/>
  <c r="D11" i="1"/>
  <c r="C11" i="1"/>
  <c r="B11" i="1"/>
  <c r="I10" i="1"/>
  <c r="B85" i="1" l="1"/>
  <c r="B28" i="1"/>
  <c r="C390" i="1"/>
  <c r="C396" i="1" s="1"/>
  <c r="I381" i="1"/>
  <c r="I390" i="1" s="1"/>
  <c r="E489" i="1"/>
  <c r="D221" i="1"/>
  <c r="D333" i="1"/>
  <c r="F557" i="1"/>
  <c r="F610" i="1"/>
  <c r="C85" i="1"/>
  <c r="C93" i="1" s="1"/>
  <c r="G390" i="1"/>
  <c r="G396" i="1" s="1"/>
  <c r="B450" i="1"/>
  <c r="H18" i="1"/>
  <c r="E81" i="1"/>
  <c r="E85" i="1" s="1"/>
  <c r="E93" i="1" s="1"/>
  <c r="I11" i="1"/>
  <c r="I25" i="1"/>
  <c r="C51" i="1"/>
  <c r="G18" i="1"/>
  <c r="E28" i="1"/>
  <c r="C439" i="1"/>
  <c r="F390" i="1"/>
  <c r="F396" i="1" s="1"/>
  <c r="C354" i="1"/>
  <c r="I385" i="1"/>
  <c r="F18" i="1"/>
  <c r="I21" i="1"/>
  <c r="I33" i="1"/>
  <c r="B93" i="1"/>
  <c r="D354" i="1"/>
  <c r="E564" i="1"/>
  <c r="E576" i="1" s="1"/>
  <c r="E594" i="1"/>
  <c r="C60" i="1"/>
  <c r="C18" i="1"/>
  <c r="H28" i="1"/>
  <c r="H36" i="1" s="1"/>
  <c r="C28" i="1"/>
  <c r="F28" i="1"/>
  <c r="D18" i="1"/>
  <c r="G28" i="1"/>
  <c r="I165" i="1"/>
  <c r="B390" i="1"/>
  <c r="B396" i="1" s="1"/>
  <c r="H390" i="1"/>
  <c r="H396" i="1" s="1"/>
  <c r="E18" i="1"/>
  <c r="C221" i="1"/>
  <c r="C333" i="1"/>
  <c r="I394" i="1"/>
  <c r="F564" i="1"/>
  <c r="F576" i="1" s="1"/>
  <c r="B18" i="1"/>
  <c r="D28" i="1"/>
  <c r="G182" i="1"/>
  <c r="G203" i="1" s="1"/>
  <c r="D396" i="1"/>
  <c r="B439" i="1"/>
  <c r="C450" i="1"/>
  <c r="F489" i="1"/>
  <c r="F519" i="1" s="1"/>
  <c r="G36" i="1"/>
  <c r="I15" i="1"/>
  <c r="D93" i="1"/>
  <c r="F594" i="1"/>
  <c r="E519" i="1"/>
  <c r="I35" i="1"/>
  <c r="F36" i="1" l="1"/>
  <c r="B36" i="1"/>
  <c r="C36" i="1"/>
  <c r="I28" i="1"/>
  <c r="I36" i="1" s="1"/>
  <c r="E36" i="1"/>
  <c r="C68" i="1"/>
  <c r="I18" i="1"/>
  <c r="D36" i="1"/>
  <c r="I396" i="1"/>
</calcChain>
</file>

<file path=xl/sharedStrings.xml><?xml version="1.0" encoding="utf-8"?>
<sst xmlns="http://schemas.openxmlformats.org/spreadsheetml/2006/main" count="620" uniqueCount="412">
  <si>
    <t>Załącznik nr 21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</si>
  <si>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</si>
  <si>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</si>
  <si>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</si>
  <si>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</si>
  <si>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</si>
  <si>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</si>
  <si>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</si>
  <si>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</si>
  <si>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</si>
  <si>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</si>
  <si>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</si>
  <si>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</si>
  <si>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>Stan na początek roku</t>
  </si>
  <si>
    <t>Zwiększenia, w tym:</t>
  </si>
  <si>
    <t>Nabycie</t>
  </si>
  <si>
    <t>Inne</t>
  </si>
  <si>
    <t>Przemieszczenia</t>
  </si>
  <si>
    <t>Zmniejszenia, w tym:</t>
  </si>
  <si>
    <t>Likwidacja i sprzedaż</t>
  </si>
  <si>
    <t>Stan na koniec roku</t>
  </si>
  <si>
    <t>Umorzenie</t>
  </si>
  <si>
    <t>Amortyzacja okresu</t>
  </si>
  <si>
    <t>Odpisy aktualizujące</t>
  </si>
  <si>
    <t>Zwiększenia</t>
  </si>
  <si>
    <t>Zmniejszenia</t>
  </si>
  <si>
    <t>Wartość netto</t>
  </si>
  <si>
    <t>WARTOŚCI NIEMATERIALNE I PRAWNE</t>
  </si>
  <si>
    <t>Wartości niematerialne i prawne ogółem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</si>
  <si>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</si>
  <si>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</si>
  <si>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</si>
  <si>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</si>
  <si>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</si>
  <si>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</si>
  <si>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r>
      <t>Wartość początkowa na początek</t>
    </r>
    <r>
      <rPr>
        <b/>
        <sz val="10"/>
        <rFont val="Calibri"/>
        <family val="2"/>
        <charset val="238"/>
      </rPr>
      <t xml:space="preserve"> roku</t>
    </r>
  </si>
  <si>
    <t>1. Zakup</t>
  </si>
  <si>
    <t>2. Inne</t>
  </si>
  <si>
    <t>1. Sprzedaż</t>
  </si>
  <si>
    <t xml:space="preserve">2. Przekazanie </t>
  </si>
  <si>
    <t>3. Inne (likwidacja)</t>
  </si>
  <si>
    <t xml:space="preserve">Wartość początkowa na koniec roku </t>
  </si>
  <si>
    <t xml:space="preserve">Odpisy aktualizujące </t>
  </si>
  <si>
    <t>Odpisy na początek roku</t>
  </si>
  <si>
    <t>Odpisy na koniec roku</t>
  </si>
  <si>
    <t xml:space="preserve">II.1.2. Aktualna wartość rynkowa środków trwałych, o ile jednostka dysponuje takimi informacjami </t>
  </si>
  <si>
    <t>Treść</t>
  </si>
  <si>
    <t>Uwagi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</si>
  <si>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</si>
  <si>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</si>
  <si>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</si>
  <si>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</si>
  <si>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</si>
  <si>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</si>
  <si>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</si>
  <si>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</si>
  <si>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</si>
  <si>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</si>
  <si>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</si>
  <si>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</si>
  <si>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</si>
  <si>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</si>
  <si>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</si>
  <si>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</si>
  <si>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</si>
  <si>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</si>
  <si>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</si>
  <si>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</si>
  <si>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</si>
  <si>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</si>
  <si>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</si>
  <si>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</si>
  <si>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</si>
  <si>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</si>
  <si>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r>
      <t xml:space="preserve">Zysk/(strata) netto za rok zakończony dnia 31 grudnia </t>
    </r>
    <r>
      <rPr>
        <b/>
        <sz val="10"/>
        <rFont val="Calibri"/>
        <family val="2"/>
        <charset val="238"/>
      </rPr>
      <t>bieżącego roku</t>
    </r>
  </si>
  <si>
    <r>
      <t>Kapitały własne na dzień 31 grudnia</t>
    </r>
    <r>
      <rPr>
        <b/>
        <sz val="10"/>
        <rFont val="Calibri"/>
        <family val="2"/>
        <charset val="238"/>
      </rPr>
      <t xml:space="preserve"> bieżącego roku</t>
    </r>
  </si>
  <si>
    <r>
      <t xml:space="preserve">Stan na </t>
    </r>
    <r>
      <rPr>
        <b/>
        <sz val="10"/>
        <rFont val="Calibri"/>
        <family val="2"/>
        <charset val="238"/>
      </rPr>
      <t>koniec roku</t>
    </r>
  </si>
  <si>
    <t>Nazwa podmiotu</t>
  </si>
  <si>
    <t>1.</t>
  </si>
  <si>
    <t>2.</t>
  </si>
  <si>
    <t>…</t>
  </si>
  <si>
    <t>Razem</t>
  </si>
  <si>
    <t>Zysk/(strata) netto za rok zakończony dnia 31 grudnia poprzedniego roku</t>
  </si>
  <si>
    <t>Kapitały własne na dzień 31 grudnia poprzedniego roku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</si>
  <si>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</si>
  <si>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</si>
  <si>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</si>
  <si>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</si>
  <si>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</si>
  <si>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Należności długoterminowe:</t>
  </si>
  <si>
    <t xml:space="preserve"> w tym należności finansowe (pożyczki zagrożone)</t>
  </si>
  <si>
    <t>2</t>
  </si>
  <si>
    <t>Należności krótkoterminowe:</t>
  </si>
  <si>
    <t>w tym należności finansowe (pożyczki zagrożone)</t>
  </si>
  <si>
    <t>3</t>
  </si>
  <si>
    <t>Należności alimentacyjne</t>
  </si>
  <si>
    <t>Razem:</t>
  </si>
  <si>
    <r>
      <t xml:space="preserve">* </t>
    </r>
    <r>
      <rPr>
        <b/>
        <u/>
        <sz val="10"/>
        <rFont val="Calibri"/>
        <family val="2"/>
        <charset val="238"/>
      </rPr>
      <t>Wykorzystanie odpisu</t>
    </r>
    <r>
      <rPr>
        <sz val="10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</si>
  <si>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0"/>
        <rFont val="Calibri"/>
        <family val="2"/>
        <charset val="238"/>
      </rPr>
      <t>Rozwiązanie odpisu</t>
    </r>
    <r>
      <rPr>
        <sz val="10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</si>
  <si>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</si>
  <si>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</si>
  <si>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</si>
  <si>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</si>
  <si>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</t>
  </si>
  <si>
    <t xml:space="preserve">Rozwiązane 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</si>
  <si>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</si>
  <si>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</si>
  <si>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</si>
  <si>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</si>
  <si>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r>
      <t xml:space="preserve">Rezerwy na odszkodowania za nieruchomości warszawskie </t>
    </r>
    <r>
      <rPr>
        <sz val="10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</si>
  <si>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</si>
  <si>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</si>
  <si>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</si>
  <si>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r>
      <t>na odszkodowania z tytułu bezumownego korzystania z</t>
    </r>
    <r>
      <rPr>
        <b/>
        <sz val="10"/>
        <rFont val="Calibri"/>
        <family val="2"/>
        <charset val="238"/>
      </rPr>
      <t xml:space="preserve"> nieruchomości</t>
    </r>
  </si>
  <si>
    <t>Inne rezerwy:</t>
  </si>
  <si>
    <t>o zasiedzenie</t>
  </si>
  <si>
    <t>z tyt. zwrotu nieruchomości</t>
  </si>
  <si>
    <t>za niedostarczenie lokalu socjalnego</t>
  </si>
  <si>
    <r>
      <t xml:space="preserve">odszkod. z tytułu decyzji sprzedażowych lokali oraz </t>
    </r>
    <r>
      <rPr>
        <b/>
        <i/>
        <sz val="10"/>
        <rFont val="Calibri"/>
        <family val="2"/>
        <charset val="238"/>
      </rPr>
      <t>z tytułu utraty</t>
    </r>
    <r>
      <rPr>
        <i/>
        <sz val="10"/>
        <rFont val="Calibri"/>
        <family val="2"/>
        <charset val="238"/>
      </rPr>
      <t xml:space="preserve"> wartości sprzedanych lokali, </t>
    </r>
    <r>
      <rPr>
        <b/>
        <i/>
        <sz val="10"/>
        <rFont val="Calibri"/>
        <family val="2"/>
        <charset val="238"/>
      </rPr>
      <t xml:space="preserve">zapłaty za </t>
    </r>
    <r>
      <rPr>
        <i/>
        <sz val="10"/>
        <rFont val="Calibri"/>
        <family val="2"/>
        <charset val="238"/>
      </rPr>
      <t>wykup lokalu użytkowego</t>
    </r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</si>
  <si>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</si>
  <si>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</si>
  <si>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</si>
  <si>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</si>
  <si>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</si>
  <si>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</si>
  <si>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</si>
  <si>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</si>
  <si>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</si>
  <si>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</si>
  <si>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</si>
  <si>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</si>
  <si>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</si>
  <si>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</si>
  <si>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</si>
  <si>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</si>
  <si>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</si>
  <si>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>II.1.9. Zobowiązania długoterminowe według zapadalności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</si>
  <si>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</si>
  <si>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</si>
  <si>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</si>
  <si>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</si>
  <si>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</si>
  <si>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</si>
  <si>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</si>
  <si>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</si>
  <si>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</si>
  <si>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</si>
  <si>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</si>
  <si>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</si>
  <si>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</si>
  <si>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</si>
  <si>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</si>
  <si>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</si>
  <si>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</si>
  <si>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</si>
  <si>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</si>
  <si>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</si>
  <si>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</si>
  <si>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</si>
  <si>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</si>
  <si>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</si>
  <si>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</si>
  <si>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Calibri"/>
        <family val="2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</si>
  <si>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</si>
  <si>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</si>
  <si>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</si>
  <si>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</si>
  <si>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</si>
  <si>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</si>
  <si>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</si>
  <si>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>Tytuł zobowiązania warunkowego</t>
  </si>
  <si>
    <t xml:space="preserve"> na odszkodowania z tytułu naruszenia zasady pierwszeństwa</t>
  </si>
  <si>
    <t xml:space="preserve">za grunty wydzielone pod drogi </t>
  </si>
  <si>
    <r>
      <t xml:space="preserve">na odszkodowania za nieruchomości warszawskie </t>
    </r>
    <r>
      <rPr>
        <sz val="10"/>
        <rFont val="Calibri"/>
        <family val="2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</si>
  <si>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</si>
  <si>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</si>
  <si>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</si>
  <si>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r>
      <t xml:space="preserve">na odszkodowania z tytułu bezumownego korzystania z </t>
    </r>
    <r>
      <rPr>
        <b/>
        <sz val="10"/>
        <rFont val="Calibri"/>
        <family val="2"/>
        <charset val="238"/>
      </rPr>
      <t>nieruchomości</t>
    </r>
  </si>
  <si>
    <t>Inne sprawy sporne: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</si>
  <si>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</si>
  <si>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</si>
  <si>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</si>
  <si>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</si>
  <si>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</si>
  <si>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</si>
  <si>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r>
      <t>Koszty mediów, dystrybucja energii</t>
    </r>
    <r>
      <rPr>
        <sz val="10"/>
        <rFont val="Calibri"/>
        <family val="2"/>
        <charset val="238"/>
      </rPr>
      <t xml:space="preserve"> (dot. oświetlenia ulic, sygnalizacji świetlnej...)</t>
    </r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</si>
  <si>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</si>
  <si>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</si>
  <si>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</si>
  <si>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</si>
  <si>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</si>
  <si>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</si>
  <si>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</si>
  <si>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</si>
  <si>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</si>
  <si>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</si>
  <si>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</si>
  <si>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</si>
  <si>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</si>
  <si>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</si>
  <si>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</si>
  <si>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</si>
  <si>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</si>
  <si>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</si>
  <si>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</si>
  <si>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</si>
  <si>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</si>
  <si>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</si>
  <si>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</si>
  <si>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</si>
  <si>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</si>
  <si>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</si>
  <si>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 i rentowe,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</si>
  <si>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</si>
  <si>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</si>
  <si>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</si>
  <si>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</si>
  <si>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</si>
  <si>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</si>
  <si>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</si>
  <si>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</si>
  <si>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>Inne krótkoterminowe aktywa finansowe</t>
  </si>
  <si>
    <t>-  przeszacowanie</t>
  </si>
  <si>
    <t>-  nabycie</t>
  </si>
  <si>
    <t>-  przeniesienie</t>
  </si>
  <si>
    <t>-  sprzedaż</t>
  </si>
  <si>
    <t>-  likwidacja</t>
  </si>
  <si>
    <t xml:space="preserve">-  przeniesienie </t>
  </si>
  <si>
    <t>Wartośc początkowa na koniec roku</t>
  </si>
  <si>
    <t>Odpisy z tytułu trwałej utraty wartości na początek roku</t>
  </si>
  <si>
    <t>Odpisy z tytułu trwałej utraty wartości na koniec roku</t>
  </si>
  <si>
    <r>
      <t>Wartość netto na początek</t>
    </r>
    <r>
      <rPr>
        <b/>
        <sz val="10"/>
        <rFont val="Calibri"/>
        <family val="2"/>
        <charset val="238"/>
      </rPr>
      <t xml:space="preserve"> roku</t>
    </r>
  </si>
  <si>
    <r>
      <t>Wartość netto na koniec</t>
    </r>
    <r>
      <rPr>
        <b/>
        <sz val="10"/>
        <rFont val="Calibri"/>
        <family val="2"/>
        <charset val="238"/>
      </rPr>
      <t xml:space="preserve"> roku</t>
    </r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</si>
  <si>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</si>
  <si>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</si>
  <si>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</si>
  <si>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</si>
  <si>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</si>
  <si>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</si>
  <si>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</si>
  <si>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</si>
  <si>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</si>
  <si>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</si>
  <si>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</si>
  <si>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inne</t>
  </si>
  <si>
    <t>Rozliczenia z tytułu środków na wydatki budżetowe i z tytułu dochodów budżetowych</t>
  </si>
  <si>
    <t>II.2.1. Odpisy aktualizujące wartość zapasów</t>
  </si>
  <si>
    <t>Odpisy aktualizujące wartość zapasów na dzień bilansowy wynoszą:</t>
  </si>
  <si>
    <t>II.2.2 Koszt wytworzenia środków trwałych w budowie poniesiony w okresie</t>
  </si>
  <si>
    <t>( środki trwałe wytworzone siłami własnymi )</t>
  </si>
  <si>
    <t>Rok poprzedni</t>
  </si>
  <si>
    <t>Rok bieżący</t>
  </si>
  <si>
    <t>Środki trwałe oddane do użytkowania na dzień bilansowy</t>
  </si>
  <si>
    <t>Środki trwałe w budowie na dzień bilansowy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</si>
  <si>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</si>
  <si>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</si>
  <si>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</si>
  <si>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</si>
  <si>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</si>
  <si>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</si>
  <si>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</si>
  <si>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</si>
  <si>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</si>
  <si>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</si>
  <si>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środki własne: działania epidemiczne</t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</si>
  <si>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</si>
  <si>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</si>
  <si>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</si>
  <si>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</si>
  <si>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</t>
  </si>
  <si>
    <r>
      <t xml:space="preserve">Przychody netto ze sprzedaży produktów </t>
    </r>
    <r>
      <rPr>
        <sz val="10"/>
        <rFont val="Calibri"/>
        <family val="2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</si>
  <si>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</si>
  <si>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</si>
  <si>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</si>
  <si>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</si>
  <si>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</si>
  <si>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</si>
  <si>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</si>
  <si>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</si>
  <si>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</si>
  <si>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</si>
  <si>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</si>
  <si>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</si>
  <si>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</si>
  <si>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</si>
  <si>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</si>
  <si>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</si>
  <si>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</si>
  <si>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</si>
  <si>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</si>
  <si>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</si>
  <si>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</si>
  <si>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</si>
  <si>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</si>
  <si>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</si>
  <si>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</si>
  <si>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</si>
  <si>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</si>
  <si>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</si>
  <si>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</si>
  <si>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</si>
  <si>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</si>
  <si>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</si>
  <si>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</si>
  <si>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</si>
  <si>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</si>
  <si>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</si>
  <si>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</si>
  <si>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</si>
  <si>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</si>
  <si>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</si>
  <si>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</si>
  <si>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</si>
  <si>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</si>
  <si>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</si>
  <si>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</si>
  <si>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</si>
  <si>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</si>
  <si>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</si>
  <si>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</si>
  <si>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</si>
  <si>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</si>
  <si>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</si>
  <si>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</si>
  <si>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</si>
  <si>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</si>
  <si>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prawa wieczystego gruntów w prawo własności</t>
  </si>
  <si>
    <t>Dotacje</t>
  </si>
  <si>
    <t>Inne przychody operacyjne, w tym:</t>
  </si>
  <si>
    <r>
      <t xml:space="preserve">opłaty za dzierżawę, najem </t>
    </r>
    <r>
      <rPr>
        <b/>
        <i/>
        <sz val="10"/>
        <rFont val="Calibri"/>
        <family val="2"/>
        <charset val="238"/>
      </rPr>
      <t xml:space="preserve">niezwiązane </t>
    </r>
    <r>
      <rPr>
        <i/>
        <sz val="10"/>
        <rFont val="Calibri"/>
        <family val="2"/>
        <charset val="238"/>
      </rPr>
      <t>z działalnością statutową</t>
    </r>
  </si>
  <si>
    <r>
      <t xml:space="preserve">opłaty za wyżywienie </t>
    </r>
    <r>
      <rPr>
        <b/>
        <i/>
        <sz val="10"/>
        <rFont val="Calibri"/>
        <family val="2"/>
        <charset val="238"/>
      </rPr>
      <t>niezwiązane</t>
    </r>
    <r>
      <rPr>
        <i/>
        <sz val="10"/>
        <rFont val="Calibri"/>
        <family val="2"/>
        <charset val="238"/>
      </rPr>
      <t xml:space="preserve"> z działalnością statutową</t>
    </r>
  </si>
  <si>
    <t>kary umowne, odszkodowania</t>
  </si>
  <si>
    <t>odpisane przedawnione, nieściągnięte lub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</si>
  <si>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</si>
  <si>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</si>
  <si>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</si>
  <si>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</si>
  <si>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</si>
  <si>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</si>
  <si>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</si>
  <si>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</si>
  <si>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</si>
  <si>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</si>
  <si>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aktualizujących wartość śr. trwałych, śr. trwałych w budowie oraz wartości niematerialnych i prawnych</t>
  </si>
  <si>
    <t>utworzenie odpisu aktualizującego wartość nieruchomości inwestycyjnych</t>
  </si>
  <si>
    <t>utworzenie odpisu aktualizującego wartość należności</t>
  </si>
  <si>
    <t>Inne koszty operacyjne, w tym:</t>
  </si>
  <si>
    <t>umorzenie zaległości podatkowych w ramach pomocy publicznej</t>
  </si>
  <si>
    <t>utworzone rezerwy na zobowiązania</t>
  </si>
  <si>
    <t>zapłacone odszkodowania, kary i grzywny</t>
  </si>
  <si>
    <t>nieodpłatnie przekazane rzeczowe aktywa obrotowe</t>
  </si>
  <si>
    <r>
      <rPr>
        <b/>
        <i/>
        <sz val="10"/>
        <rFont val="Calibri"/>
        <family val="2"/>
        <charset val="238"/>
      </rPr>
      <t>inne koszty operacyjne</t>
    </r>
    <r>
      <rPr>
        <i/>
        <sz val="10"/>
        <rFont val="Calibri"/>
        <family val="2"/>
        <charset val="238"/>
      </rPr>
      <t xml:space="preserve"> (koszty postępowania sądowego, egzekucyjnego lub komorniczego, opłaty notarialne, skarbowe, </t>
    </r>
    <r>
      <rPr>
        <b/>
        <i/>
        <sz val="10"/>
        <rFont val="Calibri"/>
        <family val="2"/>
        <charset val="238"/>
      </rPr>
      <t>koszty z tyt. zaokrąglenia podatków m. in. podatku VAT,</t>
    </r>
    <r>
      <rPr>
        <i/>
        <sz val="10"/>
        <rFont val="Calibri"/>
        <family val="2"/>
        <charset val="238"/>
      </rPr>
      <t xml:space="preserve"> niedobory inwentaryzacyjne uznane za niezawinione, odszkodowania w spawach o roszczenia ze stosunku pracy, zwrot dotacji z lat ubiegłych itp.)</t>
    </r>
  </si>
  <si>
    <t>II.2.5.e. Przychody finansowe</t>
  </si>
  <si>
    <t>Dywidendy i udziały w zyskach</t>
  </si>
  <si>
    <t xml:space="preserve">Odsetki, w tym: 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</si>
  <si>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</si>
  <si>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</si>
  <si>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</si>
  <si>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</si>
  <si>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</si>
  <si>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</si>
  <si>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</si>
  <si>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</si>
  <si>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 xml:space="preserve">II.2.5.f. Koszty finansowe </t>
  </si>
  <si>
    <t>odsetki od kredytów i pożyczek</t>
  </si>
  <si>
    <t>odsetki od zobowiązań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</si>
  <si>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</si>
  <si>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</si>
  <si>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</si>
  <si>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</si>
  <si>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</si>
  <si>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</si>
  <si>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</si>
  <si>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Należności</t>
  </si>
  <si>
    <t>Zobowiązania</t>
  </si>
  <si>
    <t>Spółki, w których Miasto posiada 100% udziałów, akcji w tym:</t>
  </si>
  <si>
    <t>Miejskie Przedsiębiorstwo Wodociągów i Kanalizacji w m.st. Warszawie SA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</si>
  <si>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</si>
  <si>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</si>
  <si>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</si>
  <si>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0"/>
        <color indexed="8"/>
        <rFont val="Calibri"/>
        <family val="2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</si>
  <si>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</si>
  <si>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</si>
  <si>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</si>
  <si>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</si>
  <si>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</si>
  <si>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</si>
  <si>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</si>
  <si>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</si>
  <si>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nie wystąpiły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</si>
  <si>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</si>
  <si>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</si>
  <si>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do Zasad obiegu oraz kontroli sprawozdań budżetowych, sprawozdań w zakresie</t>
  </si>
  <si>
    <t xml:space="preserve">II.1.1.b. Wartości niematerialne i prawne - zmiany w ciągu roku obrotowego </t>
  </si>
  <si>
    <t xml:space="preserve">Rezerwy za wywłaszczenie nieruchomości </t>
  </si>
  <si>
    <t>Pozostałe zobowiązania długoterminowe wobec pozostałych jednostek</t>
  </si>
  <si>
    <t xml:space="preserve">II.1.10. Kwota zobowiązań w sytuacji gdy jednostka kwalifikuje umowy leasingu zgodnie z przepisami podatkowymi (leasing operacyjny), a wg przepisów o rachunkowości byłby to leasing finansowy lub zwrotny </t>
  </si>
  <si>
    <t>Stan na koniec roku:</t>
  </si>
  <si>
    <t xml:space="preserve"> za wywłaszczenie nieruchomości </t>
  </si>
  <si>
    <t xml:space="preserve">wpłaty z ZUS za pensjonariuszy </t>
  </si>
  <si>
    <t xml:space="preserve">Inne papiery wartościowe </t>
  </si>
  <si>
    <t>- przeszacowanie</t>
  </si>
  <si>
    <t>Zakup usług remontowych § 427</t>
  </si>
  <si>
    <t>Zakup usług obejmujących wykonanie ekspertyz, analiz i opinii § 439</t>
  </si>
  <si>
    <t>rozwiązanie odpisów aktualizujących wartość śr. trwałych, śr. trwałych w budowie oraz wartości niematerialnych i prawnych</t>
  </si>
  <si>
    <t>inne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</si>
  <si>
    <t xml:space="preserve">Razem: </t>
  </si>
  <si>
    <t>odsetki za zwłokę w zapłacie należności, odsetki od rat kapitałowych i zaległości w spłacie należności z tyt. wykupu lokali użytkowych, odsetki ustawowe z wyroków sądowych, odsetki od należności podatkowych itp.</t>
  </si>
  <si>
    <t>Miejskie Przedsiębiorstwo Realizacji Inwestycji Sp. z o.o.</t>
  </si>
  <si>
    <t xml:space="preserve">RAZEM:  </t>
  </si>
  <si>
    <t>operacji finansowych i sprawozdań finansowych w Urzędzie m.st. Warszawy</t>
  </si>
  <si>
    <t>i jednostkach organizacyjnych m.st. Warszawy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</si>
</sst>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DM&quot;_-;\-* #,##0.00\ &quot;DM&quot;_-;_-* &quot;-&quot;??\ &quot;DM&quot;_-;_-@_-"/>
    <numFmt numFmtId="165" formatCode="#,##0.00;[Red]#,##0.00"/>
  </numFmts>
  <fonts count="53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b/>
      <i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trike/>
      <sz val="10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0"/>
      <color rgb="FF00000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u/>
      <sz val="10"/>
      <name val="Calibri"/>
      <family val="2"/>
      <charset val="238"/>
    </font>
    <font>
      <b/>
      <sz val="10"/>
      <name val="Book Antiqua"/>
      <family val="1"/>
      <charset val="238"/>
    </font>
    <font>
      <i/>
      <sz val="10"/>
      <color indexed="8"/>
      <name val="Calibri"/>
      <family val="2"/>
      <charset val="238"/>
    </font>
    <font>
      <i/>
      <sz val="10"/>
      <name val="Calibri"/>
      <family val="2"/>
      <charset val="238"/>
    </font>
    <font>
      <b/>
      <u/>
      <sz val="10"/>
      <color indexed="8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color indexed="12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0"/>
      <color rgb="FFFF0000"/>
      <name val="Calibri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theme="1" tint="4.9989318521683403E-2"/>
      <name val="Calibri"/>
      <family val="2"/>
      <charset val="238"/>
    </font>
  </fonts>
  <fills count="4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</fills>
  <borders count="1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88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28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8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12" borderId="0" applyNumberFormat="0" applyBorder="0" applyAlignment="0" applyProtection="0"/>
    <xf numFmtId="0" fontId="28" fillId="21" borderId="0" applyNumberFormat="0" applyBorder="0" applyAlignment="0" applyProtection="0"/>
    <xf numFmtId="0" fontId="30" fillId="12" borderId="0" applyNumberFormat="0" applyBorder="0" applyAlignment="0" applyProtection="0"/>
    <xf numFmtId="0" fontId="31" fillId="22" borderId="112" applyNumberFormat="0" applyAlignment="0" applyProtection="0"/>
    <xf numFmtId="0" fontId="32" fillId="13" borderId="113" applyNumberFormat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4" fillId="26" borderId="0" applyNumberFormat="0" applyBorder="0" applyAlignment="0" applyProtection="0"/>
    <xf numFmtId="0" fontId="35" fillId="0" borderId="114" applyNumberFormat="0" applyFill="0" applyAlignment="0" applyProtection="0"/>
    <xf numFmtId="0" fontId="36" fillId="0" borderId="115" applyNumberFormat="0" applyFill="0" applyAlignment="0" applyProtection="0"/>
    <xf numFmtId="0" fontId="37" fillId="0" borderId="116" applyNumberFormat="0" applyFill="0" applyAlignment="0" applyProtection="0"/>
    <xf numFmtId="0" fontId="37" fillId="0" borderId="0" applyNumberFormat="0" applyFill="0" applyBorder="0" applyAlignment="0" applyProtection="0"/>
    <xf numFmtId="0" fontId="38" fillId="21" borderId="112" applyNumberFormat="0" applyAlignment="0" applyProtection="0"/>
    <xf numFmtId="0" fontId="39" fillId="0" borderId="117" applyNumberFormat="0" applyFill="0" applyAlignment="0" applyProtection="0"/>
    <xf numFmtId="0" fontId="40" fillId="21" borderId="0" applyNumberFormat="0" applyBorder="0" applyAlignment="0" applyProtection="0"/>
    <xf numFmtId="0" fontId="41" fillId="0" borderId="0"/>
    <xf numFmtId="0" fontId="1" fillId="20" borderId="118" applyNumberFormat="0" applyFont="0" applyAlignment="0" applyProtection="0"/>
    <xf numFmtId="0" fontId="42" fillId="22" borderId="119" applyNumberFormat="0" applyAlignment="0" applyProtection="0"/>
    <xf numFmtId="4" fontId="43" fillId="27" borderId="120" applyNumberFormat="0" applyProtection="0">
      <alignment vertical="center"/>
    </xf>
    <xf numFmtId="4" fontId="44" fillId="27" borderId="120" applyNumberFormat="0" applyProtection="0">
      <alignment vertical="center"/>
    </xf>
    <xf numFmtId="4" fontId="43" fillId="27" borderId="120" applyNumberFormat="0" applyProtection="0">
      <alignment horizontal="left" vertical="center" indent="1"/>
    </xf>
    <xf numFmtId="0" fontId="43" fillId="27" borderId="120" applyNumberFormat="0" applyProtection="0">
      <alignment horizontal="left" vertical="top" indent="1"/>
    </xf>
    <xf numFmtId="4" fontId="43" fillId="28" borderId="0" applyNumberFormat="0" applyProtection="0">
      <alignment horizontal="left" vertical="center" indent="1"/>
    </xf>
    <xf numFmtId="4" fontId="41" fillId="29" borderId="120" applyNumberFormat="0" applyProtection="0">
      <alignment horizontal="right" vertical="center"/>
    </xf>
    <xf numFmtId="4" fontId="41" fillId="30" borderId="120" applyNumberFormat="0" applyProtection="0">
      <alignment horizontal="right" vertical="center"/>
    </xf>
    <xf numFmtId="4" fontId="41" fillId="31" borderId="120" applyNumberFormat="0" applyProtection="0">
      <alignment horizontal="right" vertical="center"/>
    </xf>
    <xf numFmtId="4" fontId="41" fillId="32" borderId="120" applyNumberFormat="0" applyProtection="0">
      <alignment horizontal="right" vertical="center"/>
    </xf>
    <xf numFmtId="4" fontId="41" fillId="33" borderId="120" applyNumberFormat="0" applyProtection="0">
      <alignment horizontal="right" vertical="center"/>
    </xf>
    <xf numFmtId="4" fontId="41" fillId="34" borderId="120" applyNumberFormat="0" applyProtection="0">
      <alignment horizontal="right" vertical="center"/>
    </xf>
    <xf numFmtId="4" fontId="41" fillId="35" borderId="120" applyNumberFormat="0" applyProtection="0">
      <alignment horizontal="right" vertical="center"/>
    </xf>
    <xf numFmtId="4" fontId="41" fillId="36" borderId="120" applyNumberFormat="0" applyProtection="0">
      <alignment horizontal="right" vertical="center"/>
    </xf>
    <xf numFmtId="4" fontId="41" fillId="37" borderId="120" applyNumberFormat="0" applyProtection="0">
      <alignment horizontal="right" vertical="center"/>
    </xf>
    <xf numFmtId="4" fontId="43" fillId="38" borderId="121" applyNumberFormat="0" applyProtection="0">
      <alignment horizontal="left" vertical="center" indent="1"/>
    </xf>
    <xf numFmtId="4" fontId="41" fillId="39" borderId="0" applyNumberFormat="0" applyProtection="0">
      <alignment horizontal="left" vertical="center" indent="1"/>
    </xf>
    <xf numFmtId="4" fontId="45" fillId="40" borderId="0" applyNumberFormat="0" applyProtection="0">
      <alignment horizontal="left" vertical="center" indent="1"/>
    </xf>
    <xf numFmtId="4" fontId="41" fillId="28" borderId="120" applyNumberFormat="0" applyProtection="0">
      <alignment horizontal="right" vertical="center"/>
    </xf>
    <xf numFmtId="4" fontId="46" fillId="39" borderId="0" applyNumberFormat="0" applyProtection="0">
      <alignment horizontal="left" vertical="center" indent="1"/>
    </xf>
    <xf numFmtId="4" fontId="46" fillId="28" borderId="0" applyNumberFormat="0" applyProtection="0">
      <alignment horizontal="left" vertical="center" indent="1"/>
    </xf>
    <xf numFmtId="0" fontId="1" fillId="40" borderId="120" applyNumberFormat="0" applyProtection="0">
      <alignment horizontal="left" vertical="center" indent="1"/>
    </xf>
    <xf numFmtId="0" fontId="1" fillId="40" borderId="120" applyNumberFormat="0" applyProtection="0">
      <alignment horizontal="left" vertical="top" indent="1"/>
    </xf>
    <xf numFmtId="0" fontId="1" fillId="28" borderId="120" applyNumberFormat="0" applyProtection="0">
      <alignment horizontal="left" vertical="center" indent="1"/>
    </xf>
    <xf numFmtId="0" fontId="1" fillId="28" borderId="120" applyNumberFormat="0" applyProtection="0">
      <alignment horizontal="left" vertical="top" indent="1"/>
    </xf>
    <xf numFmtId="0" fontId="1" fillId="41" borderId="120" applyNumberFormat="0" applyProtection="0">
      <alignment horizontal="left" vertical="center" indent="1"/>
    </xf>
    <xf numFmtId="0" fontId="1" fillId="41" borderId="120" applyNumberFormat="0" applyProtection="0">
      <alignment horizontal="left" vertical="top" indent="1"/>
    </xf>
    <xf numFmtId="0" fontId="1" fillId="39" borderId="120" applyNumberFormat="0" applyProtection="0">
      <alignment horizontal="left" vertical="center" indent="1"/>
    </xf>
    <xf numFmtId="0" fontId="1" fillId="39" borderId="120" applyNumberFormat="0" applyProtection="0">
      <alignment horizontal="left" vertical="top" indent="1"/>
    </xf>
    <xf numFmtId="0" fontId="1" fillId="42" borderId="12" applyNumberFormat="0">
      <protection locked="0"/>
    </xf>
    <xf numFmtId="4" fontId="41" fillId="43" borderId="120" applyNumberFormat="0" applyProtection="0">
      <alignment vertical="center"/>
    </xf>
    <xf numFmtId="4" fontId="47" fillId="43" borderId="120" applyNumberFormat="0" applyProtection="0">
      <alignment vertical="center"/>
    </xf>
    <xf numFmtId="4" fontId="41" fillId="43" borderId="120" applyNumberFormat="0" applyProtection="0">
      <alignment horizontal="left" vertical="center" indent="1"/>
    </xf>
    <xf numFmtId="0" fontId="41" fillId="43" borderId="120" applyNumberFormat="0" applyProtection="0">
      <alignment horizontal="left" vertical="top" indent="1"/>
    </xf>
    <xf numFmtId="4" fontId="41" fillId="39" borderId="120" applyNumberFormat="0" applyProtection="0">
      <alignment horizontal="right" vertical="center"/>
    </xf>
    <xf numFmtId="4" fontId="47" fillId="39" borderId="120" applyNumberFormat="0" applyProtection="0">
      <alignment horizontal="right" vertical="center"/>
    </xf>
    <xf numFmtId="4" fontId="41" fillId="28" borderId="120" applyNumberFormat="0" applyProtection="0">
      <alignment horizontal="left" vertical="center" indent="1"/>
    </xf>
    <xf numFmtId="0" fontId="41" fillId="28" borderId="120" applyNumberFormat="0" applyProtection="0">
      <alignment horizontal="left" vertical="top" indent="1"/>
    </xf>
    <xf numFmtId="4" fontId="48" fillId="44" borderId="0" applyNumberFormat="0" applyProtection="0">
      <alignment horizontal="left" vertical="center" indent="1"/>
    </xf>
    <xf numFmtId="4" fontId="49" fillId="39" borderId="120" applyNumberFormat="0" applyProtection="0">
      <alignment horizontal="right" vertical="center"/>
    </xf>
    <xf numFmtId="0" fontId="50" fillId="0" borderId="0" applyNumberFormat="0" applyFill="0" applyBorder="0" applyAlignment="0" applyProtection="0"/>
    <xf numFmtId="0" fontId="33" fillId="0" borderId="122" applyNumberFormat="0" applyFill="0" applyAlignment="0" applyProtection="0"/>
    <xf numFmtId="0" fontId="51" fillId="0" borderId="0" applyNumberFormat="0" applyFill="0" applyBorder="0" applyAlignment="0" applyProtection="0"/>
  </cellStyleXfs>
  <cellXfs count="850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0" fontId="3" fillId="0" borderId="0" xfId="2" applyFont="1" applyAlignment="1">
      <alignment horizontal="left" wrapText="1"/>
    </xf>
    <xf numFmtId="4" fontId="7" fillId="0" borderId="0" xfId="0" applyNumberFormat="1" applyFont="1" applyAlignment="1">
      <alignment vertical="center"/>
    </xf>
    <xf numFmtId="0" fontId="2" fillId="0" borderId="2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10" fillId="0" borderId="20" xfId="0" applyFont="1" applyFill="1" applyBorder="1" applyAlignment="1">
      <alignment wrapText="1"/>
    </xf>
    <xf numFmtId="4" fontId="2" fillId="0" borderId="21" xfId="0" applyNumberFormat="1" applyFont="1" applyFill="1" applyBorder="1" applyAlignment="1">
      <alignment horizontal="right"/>
    </xf>
    <xf numFmtId="4" fontId="2" fillId="0" borderId="22" xfId="0" applyNumberFormat="1" applyFont="1" applyFill="1" applyBorder="1" applyAlignment="1">
      <alignment horizontal="right"/>
    </xf>
    <xf numFmtId="0" fontId="2" fillId="0" borderId="20" xfId="0" applyFont="1" applyFill="1" applyBorder="1"/>
    <xf numFmtId="0" fontId="11" fillId="0" borderId="20" xfId="0" applyFont="1" applyFill="1" applyBorder="1"/>
    <xf numFmtId="2" fontId="11" fillId="0" borderId="21" xfId="0" applyNumberFormat="1" applyFont="1" applyFill="1" applyBorder="1" applyAlignment="1">
      <alignment horizontal="right"/>
    </xf>
    <xf numFmtId="4" fontId="11" fillId="0" borderId="21" xfId="0" applyNumberFormat="1" applyFont="1" applyFill="1" applyBorder="1" applyAlignment="1">
      <alignment horizontal="right"/>
    </xf>
    <xf numFmtId="4" fontId="11" fillId="0" borderId="22" xfId="0" applyNumberFormat="1" applyFont="1" applyFill="1" applyBorder="1" applyAlignment="1">
      <alignment horizontal="right"/>
    </xf>
    <xf numFmtId="4" fontId="11" fillId="0" borderId="23" xfId="0" applyNumberFormat="1" applyFont="1" applyFill="1" applyBorder="1" applyAlignment="1">
      <alignment horizontal="right"/>
    </xf>
    <xf numFmtId="2" fontId="11" fillId="0" borderId="23" xfId="0" applyNumberFormat="1" applyFont="1" applyFill="1" applyBorder="1" applyAlignment="1">
      <alignment horizontal="right"/>
    </xf>
    <xf numFmtId="4" fontId="2" fillId="0" borderId="12" xfId="0" applyNumberFormat="1" applyFont="1" applyFill="1" applyBorder="1" applyAlignment="1">
      <alignment horizontal="right"/>
    </xf>
    <xf numFmtId="4" fontId="2" fillId="0" borderId="19" xfId="0" applyNumberFormat="1" applyFont="1" applyFill="1" applyBorder="1" applyAlignment="1">
      <alignment horizontal="right"/>
    </xf>
    <xf numFmtId="0" fontId="2" fillId="2" borderId="20" xfId="0" applyFont="1" applyFill="1" applyBorder="1"/>
    <xf numFmtId="4" fontId="2" fillId="2" borderId="21" xfId="0" applyNumberFormat="1" applyFont="1" applyFill="1" applyBorder="1" applyAlignment="1">
      <alignment horizontal="right"/>
    </xf>
    <xf numFmtId="4" fontId="2" fillId="2" borderId="22" xfId="0" applyNumberFormat="1" applyFont="1" applyFill="1" applyBorder="1" applyAlignment="1">
      <alignment horizontal="right"/>
    </xf>
    <xf numFmtId="0" fontId="2" fillId="2" borderId="24" xfId="0" applyFont="1" applyFill="1" applyBorder="1"/>
    <xf numFmtId="4" fontId="2" fillId="2" borderId="25" xfId="0" applyNumberFormat="1" applyFont="1" applyFill="1" applyBorder="1" applyAlignment="1">
      <alignment horizontal="right"/>
    </xf>
    <xf numFmtId="4" fontId="2" fillId="2" borderId="26" xfId="0" applyNumberFormat="1" applyFont="1" applyFill="1" applyBorder="1" applyAlignment="1">
      <alignment horizontal="right"/>
    </xf>
    <xf numFmtId="0" fontId="8" fillId="0" borderId="0" xfId="0" applyFont="1" applyFill="1" applyBorder="1"/>
    <xf numFmtId="4" fontId="2" fillId="0" borderId="0" xfId="0" applyNumberFormat="1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4" fontId="2" fillId="3" borderId="34" xfId="0" applyNumberFormat="1" applyFont="1" applyFill="1" applyBorder="1" applyAlignment="1">
      <alignment horizontal="right"/>
    </xf>
    <xf numFmtId="4" fontId="2" fillId="4" borderId="34" xfId="0" applyNumberFormat="1" applyFont="1" applyFill="1" applyBorder="1" applyAlignment="1">
      <alignment horizontal="right"/>
    </xf>
    <xf numFmtId="4" fontId="11" fillId="0" borderId="34" xfId="0" applyNumberFormat="1" applyFont="1" applyBorder="1" applyAlignment="1">
      <alignment horizontal="right"/>
    </xf>
    <xf numFmtId="2" fontId="11" fillId="0" borderId="34" xfId="0" applyNumberFormat="1" applyFont="1" applyBorder="1" applyAlignment="1">
      <alignment horizontal="right"/>
    </xf>
    <xf numFmtId="4" fontId="11" fillId="0" borderId="37" xfId="0" applyNumberFormat="1" applyFont="1" applyBorder="1" applyAlignment="1">
      <alignment horizontal="right"/>
    </xf>
    <xf numFmtId="4" fontId="2" fillId="4" borderId="33" xfId="0" applyNumberFormat="1" applyFont="1" applyFill="1" applyBorder="1" applyAlignment="1">
      <alignment horizontal="right"/>
    </xf>
    <xf numFmtId="4" fontId="11" fillId="0" borderId="34" xfId="0" applyNumberFormat="1" applyFont="1" applyFill="1" applyBorder="1" applyAlignment="1">
      <alignment horizontal="right"/>
    </xf>
    <xf numFmtId="4" fontId="2" fillId="0" borderId="34" xfId="0" applyNumberFormat="1" applyFont="1" applyFill="1" applyBorder="1" applyAlignment="1">
      <alignment horizontal="right"/>
    </xf>
    <xf numFmtId="0" fontId="2" fillId="2" borderId="16" xfId="0" applyFont="1" applyFill="1" applyBorder="1"/>
    <xf numFmtId="0" fontId="2" fillId="2" borderId="19" xfId="0" applyFont="1" applyFill="1" applyBorder="1"/>
    <xf numFmtId="4" fontId="2" fillId="3" borderId="41" xfId="0" applyNumberFormat="1" applyFont="1" applyFill="1" applyBorder="1" applyAlignment="1">
      <alignment horizontal="right"/>
    </xf>
    <xf numFmtId="0" fontId="3" fillId="0" borderId="0" xfId="3" applyFont="1" applyFill="1" applyAlignment="1" applyProtection="1">
      <alignment vertical="center" wrapText="1"/>
    </xf>
    <xf numFmtId="0" fontId="3" fillId="0" borderId="0" xfId="3" applyFont="1" applyFill="1" applyAlignment="1" applyProtection="1">
      <alignment vertical="center"/>
    </xf>
    <xf numFmtId="0" fontId="4" fillId="2" borderId="42" xfId="3" applyFont="1" applyFill="1" applyBorder="1" applyAlignment="1" applyProtection="1">
      <alignment horizontal="center" vertical="center" wrapText="1"/>
    </xf>
    <xf numFmtId="4" fontId="4" fillId="2" borderId="42" xfId="3" applyNumberFormat="1" applyFont="1" applyFill="1" applyBorder="1" applyAlignment="1" applyProtection="1">
      <alignment horizontal="center" vertical="center" wrapText="1"/>
    </xf>
    <xf numFmtId="0" fontId="4" fillId="2" borderId="5" xfId="3" applyFont="1" applyFill="1" applyBorder="1" applyAlignment="1" applyProtection="1">
      <alignment horizontal="center" vertical="center" wrapText="1"/>
    </xf>
    <xf numFmtId="0" fontId="4" fillId="0" borderId="31" xfId="3" applyFont="1" applyFill="1" applyBorder="1" applyAlignment="1" applyProtection="1">
      <alignment horizontal="left" vertical="center"/>
    </xf>
    <xf numFmtId="4" fontId="4" fillId="0" borderId="31" xfId="3" applyNumberFormat="1" applyFont="1" applyFill="1" applyBorder="1" applyAlignment="1" applyProtection="1">
      <alignment horizontal="center" vertical="center" wrapText="1"/>
    </xf>
    <xf numFmtId="0" fontId="4" fillId="0" borderId="30" xfId="3" applyFont="1" applyFill="1" applyBorder="1" applyAlignment="1" applyProtection="1">
      <alignment horizontal="center" vertical="center" wrapText="1"/>
    </xf>
    <xf numFmtId="0" fontId="4" fillId="2" borderId="43" xfId="3" applyFont="1" applyFill="1" applyBorder="1" applyAlignment="1" applyProtection="1">
      <alignment vertical="center" wrapText="1"/>
    </xf>
    <xf numFmtId="4" fontId="4" fillId="2" borderId="43" xfId="3" applyNumberFormat="1" applyFont="1" applyFill="1" applyBorder="1" applyAlignment="1" applyProtection="1">
      <alignment vertical="center"/>
    </xf>
    <xf numFmtId="4" fontId="4" fillId="2" borderId="44" xfId="3" applyNumberFormat="1" applyFont="1" applyFill="1" applyBorder="1" applyAlignment="1" applyProtection="1">
      <alignment vertical="center"/>
    </xf>
    <xf numFmtId="0" fontId="4" fillId="0" borderId="45" xfId="3" applyFont="1" applyFill="1" applyBorder="1" applyAlignment="1" applyProtection="1">
      <alignment vertical="center" wrapText="1"/>
    </xf>
    <xf numFmtId="4" fontId="4" fillId="0" borderId="45" xfId="3" applyNumberFormat="1" applyFont="1" applyFill="1" applyBorder="1" applyAlignment="1" applyProtection="1">
      <alignment vertical="center"/>
    </xf>
    <xf numFmtId="4" fontId="4" fillId="0" borderId="46" xfId="3" applyNumberFormat="1" applyFont="1" applyFill="1" applyBorder="1" applyAlignment="1" applyProtection="1">
      <alignment vertical="center"/>
    </xf>
    <xf numFmtId="0" fontId="3" fillId="0" borderId="47" xfId="3" applyFont="1" applyFill="1" applyBorder="1" applyAlignment="1" applyProtection="1">
      <alignment vertical="center" wrapText="1"/>
    </xf>
    <xf numFmtId="4" fontId="3" fillId="0" borderId="47" xfId="3" applyNumberFormat="1" applyFont="1" applyFill="1" applyBorder="1" applyAlignment="1" applyProtection="1">
      <alignment vertical="center"/>
      <protection locked="0"/>
    </xf>
    <xf numFmtId="4" fontId="3" fillId="0" borderId="48" xfId="3" applyNumberFormat="1" applyFont="1" applyFill="1" applyBorder="1" applyAlignment="1" applyProtection="1">
      <alignment vertical="center"/>
    </xf>
    <xf numFmtId="0" fontId="3" fillId="0" borderId="47" xfId="3" quotePrefix="1" applyFont="1" applyFill="1" applyBorder="1" applyAlignment="1" applyProtection="1">
      <alignment vertical="center" wrapText="1"/>
      <protection locked="0"/>
    </xf>
    <xf numFmtId="0" fontId="4" fillId="2" borderId="49" xfId="3" applyFont="1" applyFill="1" applyBorder="1" applyAlignment="1" applyProtection="1">
      <alignment vertical="center" wrapText="1"/>
    </xf>
    <xf numFmtId="4" fontId="4" fillId="2" borderId="49" xfId="3" applyNumberFormat="1" applyFont="1" applyFill="1" applyBorder="1" applyAlignment="1" applyProtection="1">
      <alignment vertical="center"/>
    </xf>
    <xf numFmtId="4" fontId="4" fillId="2" borderId="50" xfId="3" applyNumberFormat="1" applyFont="1" applyFill="1" applyBorder="1" applyAlignment="1" applyProtection="1">
      <alignment vertical="center"/>
    </xf>
    <xf numFmtId="0" fontId="4" fillId="0" borderId="29" xfId="3" applyFont="1" applyFill="1" applyBorder="1" applyAlignment="1" applyProtection="1">
      <alignment horizontal="left" vertical="center"/>
    </xf>
    <xf numFmtId="0" fontId="3" fillId="0" borderId="0" xfId="3" applyFont="1" applyFill="1" applyBorder="1" applyAlignment="1" applyProtection="1">
      <alignment vertical="center"/>
    </xf>
    <xf numFmtId="0" fontId="3" fillId="0" borderId="30" xfId="3" applyFont="1" applyFill="1" applyBorder="1" applyAlignment="1" applyProtection="1">
      <alignment vertical="center"/>
    </xf>
    <xf numFmtId="4" fontId="14" fillId="0" borderId="45" xfId="3" applyNumberFormat="1" applyFont="1" applyFill="1" applyBorder="1" applyAlignment="1" applyProtection="1">
      <alignment vertical="center"/>
    </xf>
    <xf numFmtId="0" fontId="2" fillId="2" borderId="51" xfId="0" applyFont="1" applyFill="1" applyBorder="1" applyAlignment="1">
      <alignment horizontal="left" wrapText="1"/>
    </xf>
    <xf numFmtId="4" fontId="10" fillId="2" borderId="43" xfId="3" applyNumberFormat="1" applyFont="1" applyFill="1" applyBorder="1" applyAlignment="1">
      <alignment vertical="center"/>
    </xf>
    <xf numFmtId="0" fontId="2" fillId="2" borderId="39" xfId="0" applyFont="1" applyFill="1" applyBorder="1" applyAlignment="1">
      <alignment horizontal="left" wrapText="1"/>
    </xf>
    <xf numFmtId="4" fontId="10" fillId="2" borderId="52" xfId="3" applyNumberFormat="1" applyFont="1" applyFill="1" applyBorder="1" applyAlignment="1">
      <alignment vertical="center"/>
    </xf>
    <xf numFmtId="0" fontId="2" fillId="3" borderId="53" xfId="0" applyFont="1" applyFill="1" applyBorder="1" applyAlignment="1">
      <alignment horizontal="center" wrapText="1"/>
    </xf>
    <xf numFmtId="0" fontId="2" fillId="3" borderId="54" xfId="0" applyFont="1" applyFill="1" applyBorder="1" applyAlignment="1">
      <alignment horizontal="center" wrapText="1"/>
    </xf>
    <xf numFmtId="0" fontId="2" fillId="3" borderId="55" xfId="0" applyFont="1" applyFill="1" applyBorder="1" applyAlignment="1">
      <alignment horizontal="center" wrapText="1"/>
    </xf>
    <xf numFmtId="0" fontId="8" fillId="0" borderId="20" xfId="0" applyFont="1" applyBorder="1" applyAlignment="1">
      <alignment wrapText="1"/>
    </xf>
    <xf numFmtId="4" fontId="8" fillId="0" borderId="21" xfId="0" applyNumberFormat="1" applyFont="1" applyBorder="1" applyAlignment="1">
      <alignment horizontal="right"/>
    </xf>
    <xf numFmtId="4" fontId="8" fillId="0" borderId="22" xfId="0" applyNumberFormat="1" applyFont="1" applyFill="1" applyBorder="1" applyAlignment="1">
      <alignment horizontal="right"/>
    </xf>
    <xf numFmtId="0" fontId="8" fillId="0" borderId="56" xfId="0" applyFont="1" applyBorder="1" applyAlignment="1">
      <alignment wrapText="1"/>
    </xf>
    <xf numFmtId="0" fontId="8" fillId="0" borderId="23" xfId="0" applyFont="1" applyBorder="1" applyAlignment="1">
      <alignment wrapText="1"/>
    </xf>
    <xf numFmtId="0" fontId="8" fillId="0" borderId="57" xfId="0" applyFont="1" applyFill="1" applyBorder="1" applyAlignment="1">
      <alignment wrapText="1"/>
    </xf>
    <xf numFmtId="0" fontId="8" fillId="0" borderId="58" xfId="0" applyFont="1" applyBorder="1" applyAlignment="1">
      <alignment wrapText="1"/>
    </xf>
    <xf numFmtId="4" fontId="8" fillId="0" borderId="59" xfId="0" applyNumberFormat="1" applyFont="1" applyBorder="1" applyAlignment="1">
      <alignment horizontal="right"/>
    </xf>
    <xf numFmtId="2" fontId="8" fillId="0" borderId="59" xfId="0" applyNumberFormat="1" applyFont="1" applyBorder="1" applyAlignment="1">
      <alignment horizontal="right"/>
    </xf>
    <xf numFmtId="2" fontId="8" fillId="0" borderId="60" xfId="0" applyNumberFormat="1" applyFont="1" applyFill="1" applyBorder="1" applyAlignment="1">
      <alignment horizontal="right"/>
    </xf>
    <xf numFmtId="0" fontId="2" fillId="3" borderId="64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46" xfId="0" applyFont="1" applyFill="1" applyBorder="1" applyAlignment="1">
      <alignment horizontal="center" wrapText="1"/>
    </xf>
    <xf numFmtId="0" fontId="2" fillId="3" borderId="65" xfId="0" applyFont="1" applyFill="1" applyBorder="1" applyAlignment="1">
      <alignment horizontal="center" wrapText="1"/>
    </xf>
    <xf numFmtId="0" fontId="2" fillId="3" borderId="66" xfId="0" applyFont="1" applyFill="1" applyBorder="1" applyAlignment="1">
      <alignment horizontal="center" wrapText="1"/>
    </xf>
    <xf numFmtId="0" fontId="2" fillId="3" borderId="67" xfId="0" applyFont="1" applyFill="1" applyBorder="1" applyAlignment="1">
      <alignment horizontal="center" wrapText="1"/>
    </xf>
    <xf numFmtId="0" fontId="2" fillId="0" borderId="45" xfId="0" applyFont="1" applyBorder="1" applyAlignment="1">
      <alignment wrapText="1"/>
    </xf>
    <xf numFmtId="4" fontId="2" fillId="0" borderId="64" xfId="0" applyNumberFormat="1" applyFont="1" applyBorder="1" applyAlignment="1">
      <alignment horizontal="right"/>
    </xf>
    <xf numFmtId="4" fontId="2" fillId="0" borderId="12" xfId="0" applyNumberFormat="1" applyFont="1" applyBorder="1" applyAlignment="1">
      <alignment horizontal="right"/>
    </xf>
    <xf numFmtId="4" fontId="10" fillId="0" borderId="12" xfId="0" applyNumberFormat="1" applyFont="1" applyBorder="1" applyAlignment="1">
      <alignment vertical="center"/>
    </xf>
    <xf numFmtId="4" fontId="10" fillId="0" borderId="46" xfId="0" applyNumberFormat="1" applyFont="1" applyBorder="1" applyAlignment="1">
      <alignment vertical="center"/>
    </xf>
    <xf numFmtId="4" fontId="10" fillId="0" borderId="68" xfId="0" applyNumberFormat="1" applyFont="1" applyBorder="1" applyAlignment="1">
      <alignment vertical="center"/>
    </xf>
    <xf numFmtId="4" fontId="2" fillId="0" borderId="46" xfId="0" applyNumberFormat="1" applyFont="1" applyBorder="1" applyAlignment="1">
      <alignment horizontal="right"/>
    </xf>
    <xf numFmtId="0" fontId="16" fillId="0" borderId="45" xfId="0" applyFont="1" applyFill="1" applyBorder="1" applyAlignment="1">
      <alignment vertical="center" wrapText="1"/>
    </xf>
    <xf numFmtId="2" fontId="8" fillId="0" borderId="64" xfId="0" applyNumberFormat="1" applyFont="1" applyBorder="1" applyAlignment="1">
      <alignment vertical="center" wrapText="1"/>
    </xf>
    <xf numFmtId="2" fontId="8" fillId="0" borderId="12" xfId="0" applyNumberFormat="1" applyFont="1" applyBorder="1" applyAlignment="1">
      <alignment vertical="center" wrapText="1"/>
    </xf>
    <xf numFmtId="4" fontId="7" fillId="0" borderId="12" xfId="0" applyNumberFormat="1" applyFont="1" applyBorder="1" applyAlignment="1">
      <alignment vertical="center"/>
    </xf>
    <xf numFmtId="4" fontId="7" fillId="0" borderId="46" xfId="0" applyNumberFormat="1" applyFont="1" applyBorder="1" applyAlignment="1">
      <alignment vertical="center"/>
    </xf>
    <xf numFmtId="4" fontId="7" fillId="0" borderId="68" xfId="0" applyNumberFormat="1" applyFont="1" applyBorder="1" applyAlignment="1">
      <alignment vertical="center"/>
    </xf>
    <xf numFmtId="2" fontId="8" fillId="0" borderId="46" xfId="0" applyNumberFormat="1" applyFont="1" applyBorder="1" applyAlignment="1">
      <alignment vertical="center" wrapText="1"/>
    </xf>
    <xf numFmtId="0" fontId="16" fillId="0" borderId="52" xfId="0" applyFont="1" applyFill="1" applyBorder="1" applyAlignment="1">
      <alignment vertical="center" wrapText="1"/>
    </xf>
    <xf numFmtId="4" fontId="8" fillId="0" borderId="69" xfId="0" applyNumberFormat="1" applyFont="1" applyBorder="1" applyAlignment="1">
      <alignment horizontal="right" vertical="center"/>
    </xf>
    <xf numFmtId="2" fontId="8" fillId="0" borderId="70" xfId="0" applyNumberFormat="1" applyFont="1" applyBorder="1" applyAlignment="1">
      <alignment horizontal="right" vertical="center"/>
    </xf>
    <xf numFmtId="4" fontId="7" fillId="0" borderId="70" xfId="0" applyNumberFormat="1" applyFont="1" applyBorder="1" applyAlignment="1">
      <alignment vertical="center"/>
    </xf>
    <xf numFmtId="4" fontId="7" fillId="0" borderId="50" xfId="0" applyNumberFormat="1" applyFont="1" applyBorder="1" applyAlignment="1">
      <alignment vertical="center"/>
    </xf>
    <xf numFmtId="4" fontId="7" fillId="0" borderId="69" xfId="0" applyNumberFormat="1" applyFont="1" applyBorder="1" applyAlignment="1">
      <alignment vertical="center"/>
    </xf>
    <xf numFmtId="2" fontId="8" fillId="0" borderId="50" xfId="0" applyNumberFormat="1" applyFont="1" applyBorder="1" applyAlignment="1">
      <alignment horizontal="right" vertical="center"/>
    </xf>
    <xf numFmtId="0" fontId="2" fillId="2" borderId="49" xfId="0" applyFont="1" applyFill="1" applyBorder="1" applyAlignment="1">
      <alignment wrapText="1"/>
    </xf>
    <xf numFmtId="4" fontId="2" fillId="2" borderId="71" xfId="0" applyNumberFormat="1" applyFont="1" applyFill="1" applyBorder="1" applyAlignment="1">
      <alignment horizontal="right"/>
    </xf>
    <xf numFmtId="4" fontId="2" fillId="2" borderId="72" xfId="0" applyNumberFormat="1" applyFont="1" applyFill="1" applyBorder="1" applyAlignment="1">
      <alignment horizontal="right"/>
    </xf>
    <xf numFmtId="4" fontId="2" fillId="2" borderId="73" xfId="0" applyNumberFormat="1" applyFont="1" applyFill="1" applyBorder="1" applyAlignment="1">
      <alignment horizontal="right"/>
    </xf>
    <xf numFmtId="4" fontId="2" fillId="2" borderId="2" xfId="0" applyNumberFormat="1" applyFont="1" applyFill="1" applyBorder="1" applyAlignment="1">
      <alignment horizontal="right"/>
    </xf>
    <xf numFmtId="4" fontId="2" fillId="2" borderId="74" xfId="0" applyNumberFormat="1" applyFont="1" applyFill="1" applyBorder="1" applyAlignment="1">
      <alignment horizontal="right"/>
    </xf>
    <xf numFmtId="0" fontId="8" fillId="3" borderId="75" xfId="0" applyFont="1" applyFill="1" applyBorder="1" applyAlignment="1">
      <alignment horizontal="center" wrapText="1"/>
    </xf>
    <xf numFmtId="0" fontId="8" fillId="0" borderId="69" xfId="0" applyFont="1" applyBorder="1" applyAlignment="1">
      <alignment wrapText="1"/>
    </xf>
    <xf numFmtId="4" fontId="8" fillId="0" borderId="70" xfId="0" applyNumberFormat="1" applyFont="1" applyBorder="1" applyAlignment="1">
      <alignment horizontal="right"/>
    </xf>
    <xf numFmtId="4" fontId="8" fillId="0" borderId="76" xfId="0" applyNumberFormat="1" applyFont="1" applyBorder="1" applyAlignment="1">
      <alignment horizontal="right"/>
    </xf>
    <xf numFmtId="0" fontId="2" fillId="3" borderId="9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4" fontId="8" fillId="0" borderId="54" xfId="0" applyNumberFormat="1" applyFont="1" applyBorder="1" applyAlignment="1">
      <alignment horizontal="right"/>
    </xf>
    <xf numFmtId="4" fontId="8" fillId="0" borderId="55" xfId="0" applyNumberFormat="1" applyFont="1" applyBorder="1" applyAlignment="1">
      <alignment horizontal="right"/>
    </xf>
    <xf numFmtId="4" fontId="8" fillId="0" borderId="23" xfId="0" applyNumberFormat="1" applyFont="1" applyBorder="1" applyAlignment="1">
      <alignment horizontal="right"/>
    </xf>
    <xf numFmtId="4" fontId="8" fillId="0" borderId="57" xfId="0" applyNumberFormat="1" applyFont="1" applyBorder="1" applyAlignment="1">
      <alignment horizontal="right"/>
    </xf>
    <xf numFmtId="4" fontId="8" fillId="0" borderId="14" xfId="0" applyNumberFormat="1" applyFont="1" applyFill="1" applyBorder="1" applyAlignment="1">
      <alignment horizontal="right"/>
    </xf>
    <xf numFmtId="4" fontId="8" fillId="0" borderId="15" xfId="0" applyNumberFormat="1" applyFont="1" applyFill="1" applyBorder="1" applyAlignment="1">
      <alignment horizontal="right"/>
    </xf>
    <xf numFmtId="4" fontId="8" fillId="0" borderId="21" xfId="0" applyNumberFormat="1" applyFont="1" applyFill="1" applyBorder="1" applyAlignment="1">
      <alignment horizontal="right"/>
    </xf>
    <xf numFmtId="4" fontId="8" fillId="0" borderId="25" xfId="0" applyNumberFormat="1" applyFont="1" applyFill="1" applyBorder="1" applyAlignment="1">
      <alignment horizontal="right"/>
    </xf>
    <xf numFmtId="4" fontId="8" fillId="0" borderId="26" xfId="0" applyNumberFormat="1" applyFont="1" applyFill="1" applyBorder="1" applyAlignment="1">
      <alignment horizontal="right"/>
    </xf>
    <xf numFmtId="4" fontId="10" fillId="0" borderId="0" xfId="0" applyNumberFormat="1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4" fontId="10" fillId="5" borderId="42" xfId="0" applyNumberFormat="1" applyFont="1" applyFill="1" applyBorder="1" applyAlignment="1">
      <alignment horizontal="center" vertical="center" wrapText="1"/>
    </xf>
    <xf numFmtId="4" fontId="10" fillId="5" borderId="4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42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4" fontId="10" fillId="0" borderId="43" xfId="0" applyNumberFormat="1" applyFont="1" applyFill="1" applyBorder="1" applyAlignment="1">
      <alignment vertical="center"/>
    </xf>
    <xf numFmtId="4" fontId="10" fillId="0" borderId="62" xfId="0" applyNumberFormat="1" applyFont="1" applyBorder="1" applyAlignment="1">
      <alignment vertical="center"/>
    </xf>
    <xf numFmtId="4" fontId="10" fillId="0" borderId="43" xfId="0" applyNumberFormat="1" applyFont="1" applyBorder="1" applyAlignment="1">
      <alignment vertical="center"/>
    </xf>
    <xf numFmtId="4" fontId="10" fillId="0" borderId="44" xfId="0" applyNumberFormat="1" applyFont="1" applyBorder="1" applyAlignment="1">
      <alignment vertical="center"/>
    </xf>
    <xf numFmtId="4" fontId="10" fillId="0" borderId="82" xfId="0" applyNumberFormat="1" applyFont="1" applyBorder="1" applyAlignment="1">
      <alignment vertical="center"/>
    </xf>
    <xf numFmtId="4" fontId="10" fillId="0" borderId="45" xfId="0" applyNumberFormat="1" applyFont="1" applyFill="1" applyBorder="1" applyAlignment="1">
      <alignment vertical="center"/>
    </xf>
    <xf numFmtId="4" fontId="10" fillId="0" borderId="83" xfId="0" applyNumberFormat="1" applyFont="1" applyBorder="1" applyAlignment="1">
      <alignment vertical="center"/>
    </xf>
    <xf numFmtId="4" fontId="10" fillId="0" borderId="45" xfId="0" applyNumberFormat="1" applyFont="1" applyBorder="1" applyAlignment="1">
      <alignment vertical="center"/>
    </xf>
    <xf numFmtId="4" fontId="7" fillId="0" borderId="82" xfId="0" applyNumberFormat="1" applyFont="1" applyBorder="1" applyAlignment="1">
      <alignment vertical="center"/>
    </xf>
    <xf numFmtId="3" fontId="7" fillId="0" borderId="45" xfId="0" applyNumberFormat="1" applyFont="1" applyFill="1" applyBorder="1" applyAlignment="1">
      <alignment vertical="center"/>
    </xf>
    <xf numFmtId="4" fontId="7" fillId="0" borderId="83" xfId="0" applyNumberFormat="1" applyFont="1" applyBorder="1" applyAlignment="1">
      <alignment vertical="center"/>
    </xf>
    <xf numFmtId="4" fontId="7" fillId="0" borderId="45" xfId="0" applyNumberFormat="1" applyFont="1" applyBorder="1" applyAlignment="1">
      <alignment vertical="center"/>
    </xf>
    <xf numFmtId="4" fontId="7" fillId="0" borderId="84" xfId="0" applyNumberFormat="1" applyFont="1" applyBorder="1" applyAlignment="1">
      <alignment vertical="center"/>
    </xf>
    <xf numFmtId="4" fontId="7" fillId="0" borderId="85" xfId="0" applyNumberFormat="1" applyFont="1" applyBorder="1" applyAlignment="1">
      <alignment vertical="center"/>
    </xf>
    <xf numFmtId="3" fontId="7" fillId="0" borderId="86" xfId="0" applyNumberFormat="1" applyFont="1" applyFill="1" applyBorder="1" applyAlignment="1">
      <alignment vertical="center"/>
    </xf>
    <xf numFmtId="4" fontId="7" fillId="0" borderId="87" xfId="0" applyNumberFormat="1" applyFont="1" applyBorder="1" applyAlignment="1">
      <alignment vertical="center"/>
    </xf>
    <xf numFmtId="4" fontId="7" fillId="0" borderId="86" xfId="0" applyNumberFormat="1" applyFont="1" applyBorder="1" applyAlignment="1">
      <alignment vertical="center"/>
    </xf>
    <xf numFmtId="4" fontId="7" fillId="0" borderId="88" xfId="0" applyNumberFormat="1" applyFont="1" applyBorder="1" applyAlignment="1">
      <alignment vertical="center"/>
    </xf>
    <xf numFmtId="4" fontId="10" fillId="5" borderId="89" xfId="0" applyNumberFormat="1" applyFont="1" applyFill="1" applyBorder="1" applyAlignment="1">
      <alignment vertical="center"/>
    </xf>
    <xf numFmtId="4" fontId="10" fillId="5" borderId="90" xfId="0" applyNumberFormat="1" applyFont="1" applyFill="1" applyBorder="1" applyAlignment="1">
      <alignment vertical="center"/>
    </xf>
    <xf numFmtId="4" fontId="10" fillId="5" borderId="42" xfId="0" applyNumberFormat="1" applyFont="1" applyFill="1" applyBorder="1" applyAlignment="1">
      <alignment vertical="center"/>
    </xf>
    <xf numFmtId="4" fontId="10" fillId="0" borderId="63" xfId="0" applyNumberFormat="1" applyFont="1" applyFill="1" applyBorder="1" applyAlignment="1">
      <alignment vertical="center"/>
    </xf>
    <xf numFmtId="4" fontId="10" fillId="0" borderId="91" xfId="0" applyNumberFormat="1" applyFont="1" applyBorder="1" applyAlignment="1">
      <alignment vertical="center"/>
    </xf>
    <xf numFmtId="4" fontId="10" fillId="0" borderId="63" xfId="0" applyNumberFormat="1" applyFont="1" applyBorder="1" applyAlignment="1">
      <alignment vertical="center"/>
    </xf>
    <xf numFmtId="4" fontId="10" fillId="0" borderId="67" xfId="0" applyNumberFormat="1" applyFont="1" applyBorder="1" applyAlignment="1">
      <alignment vertical="center"/>
    </xf>
    <xf numFmtId="4" fontId="10" fillId="0" borderId="65" xfId="0" applyNumberFormat="1" applyFont="1" applyBorder="1" applyAlignment="1">
      <alignment vertical="center"/>
    </xf>
    <xf numFmtId="4" fontId="10" fillId="0" borderId="92" xfId="0" applyNumberFormat="1" applyFont="1" applyBorder="1" applyAlignment="1">
      <alignment vertical="center"/>
    </xf>
    <xf numFmtId="4" fontId="10" fillId="5" borderId="4" xfId="0" applyNumberFormat="1" applyFont="1" applyFill="1" applyBorder="1" applyAlignment="1">
      <alignment vertical="center"/>
    </xf>
    <xf numFmtId="4" fontId="10" fillId="5" borderId="5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 applyProtection="1">
      <alignment vertical="center"/>
      <protection locked="0"/>
    </xf>
    <xf numFmtId="4" fontId="7" fillId="5" borderId="93" xfId="0" applyNumberFormat="1" applyFont="1" applyFill="1" applyBorder="1" applyAlignment="1" applyProtection="1">
      <alignment horizontal="center" vertical="center" wrapText="1"/>
      <protection locked="0"/>
    </xf>
    <xf numFmtId="4" fontId="7" fillId="5" borderId="28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3" xfId="0" applyNumberFormat="1" applyFont="1" applyFill="1" applyBorder="1" applyAlignment="1" applyProtection="1">
      <alignment vertical="center"/>
      <protection locked="0"/>
    </xf>
    <xf numFmtId="4" fontId="10" fillId="0" borderId="61" xfId="0" applyNumberFormat="1" applyFont="1" applyFill="1" applyBorder="1" applyAlignment="1" applyProtection="1">
      <alignment vertical="center"/>
      <protection locked="0"/>
    </xf>
    <xf numFmtId="4" fontId="10" fillId="0" borderId="43" xfId="0" applyNumberFormat="1" applyFont="1" applyFill="1" applyBorder="1" applyAlignment="1" applyProtection="1">
      <alignment vertical="center"/>
      <protection locked="0"/>
    </xf>
    <xf numFmtId="49" fontId="10" fillId="0" borderId="63" xfId="0" applyNumberFormat="1" applyFont="1" applyFill="1" applyBorder="1" applyAlignment="1" applyProtection="1">
      <alignment vertical="center"/>
      <protection locked="0"/>
    </xf>
    <xf numFmtId="4" fontId="7" fillId="0" borderId="96" xfId="0" applyNumberFormat="1" applyFont="1" applyFill="1" applyBorder="1" applyAlignment="1" applyProtection="1">
      <alignment vertical="center"/>
      <protection locked="0"/>
    </xf>
    <xf numFmtId="4" fontId="7" fillId="0" borderId="63" xfId="0" applyNumberFormat="1" applyFont="1" applyFill="1" applyBorder="1" applyAlignment="1" applyProtection="1">
      <alignment vertical="center"/>
      <protection locked="0"/>
    </xf>
    <xf numFmtId="4" fontId="7" fillId="0" borderId="31" xfId="0" applyNumberFormat="1" applyFont="1" applyFill="1" applyBorder="1" applyAlignment="1" applyProtection="1">
      <alignment vertical="center"/>
      <protection locked="0"/>
    </xf>
    <xf numFmtId="49" fontId="7" fillId="0" borderId="63" xfId="0" applyNumberFormat="1" applyFont="1" applyFill="1" applyBorder="1" applyAlignment="1" applyProtection="1">
      <alignment vertical="center"/>
      <protection locked="0"/>
    </xf>
    <xf numFmtId="4" fontId="10" fillId="0" borderId="95" xfId="0" applyNumberFormat="1" applyFont="1" applyFill="1" applyBorder="1" applyAlignment="1" applyProtection="1">
      <alignment vertical="center"/>
    </xf>
    <xf numFmtId="4" fontId="10" fillId="0" borderId="45" xfId="0" applyNumberFormat="1" applyFont="1" applyFill="1" applyBorder="1" applyAlignment="1" applyProtection="1">
      <alignment vertical="center"/>
      <protection locked="0"/>
    </xf>
    <xf numFmtId="49" fontId="7" fillId="0" borderId="96" xfId="0" applyNumberFormat="1" applyFont="1" applyFill="1" applyBorder="1" applyAlignment="1" applyProtection="1">
      <alignment vertical="center"/>
      <protection locked="0"/>
    </xf>
    <xf numFmtId="4" fontId="7" fillId="0" borderId="95" xfId="0" applyNumberFormat="1" applyFont="1" applyFill="1" applyBorder="1" applyAlignment="1" applyProtection="1">
      <alignment vertical="center"/>
    </xf>
    <xf numFmtId="4" fontId="7" fillId="0" borderId="45" xfId="0" applyNumberFormat="1" applyFont="1" applyFill="1" applyBorder="1" applyAlignment="1" applyProtection="1">
      <alignment vertical="center"/>
      <protection locked="0"/>
    </xf>
    <xf numFmtId="49" fontId="7" fillId="0" borderId="45" xfId="0" applyNumberFormat="1" applyFont="1" applyFill="1" applyBorder="1" applyAlignment="1" applyProtection="1">
      <alignment vertical="center"/>
      <protection locked="0"/>
    </xf>
    <xf numFmtId="4" fontId="10" fillId="0" borderId="63" xfId="0" applyNumberFormat="1" applyFont="1" applyFill="1" applyBorder="1" applyAlignment="1" applyProtection="1">
      <alignment vertical="center"/>
      <protection locked="0"/>
    </xf>
    <xf numFmtId="4" fontId="10" fillId="2" borderId="3" xfId="0" applyNumberFormat="1" applyFont="1" applyFill="1" applyBorder="1" applyAlignment="1" applyProtection="1">
      <alignment vertical="center"/>
      <protection locked="0"/>
    </xf>
    <xf numFmtId="4" fontId="10" fillId="2" borderId="42" xfId="0" applyNumberFormat="1" applyFont="1" applyFill="1" applyBorder="1" applyAlignment="1" applyProtection="1">
      <alignment vertical="center"/>
      <protection locked="0"/>
    </xf>
    <xf numFmtId="0" fontId="3" fillId="0" borderId="0" xfId="4" applyFont="1"/>
    <xf numFmtId="0" fontId="7" fillId="0" borderId="0" xfId="0" applyNumberFormat="1" applyFont="1" applyAlignment="1" applyProtection="1">
      <alignment horizontal="center" vertical="center"/>
      <protection locked="0"/>
    </xf>
    <xf numFmtId="4" fontId="7" fillId="0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4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10" fillId="5" borderId="4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42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28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7" xfId="0" applyNumberFormat="1" applyFont="1" applyBorder="1" applyAlignment="1" applyProtection="1">
      <alignment horizontal="right" vertical="center" wrapText="1"/>
      <protection locked="0"/>
    </xf>
    <xf numFmtId="4" fontId="10" fillId="0" borderId="98" xfId="0" applyNumberFormat="1" applyFont="1" applyFill="1" applyBorder="1" applyAlignment="1" applyProtection="1">
      <alignment horizontal="right" vertical="center" wrapText="1"/>
    </xf>
    <xf numFmtId="4" fontId="7" fillId="0" borderId="12" xfId="0" applyNumberFormat="1" applyFont="1" applyBorder="1" applyAlignment="1" applyProtection="1">
      <alignment horizontal="right" vertical="center" wrapText="1"/>
      <protection locked="0"/>
    </xf>
    <xf numFmtId="4" fontId="10" fillId="0" borderId="99" xfId="0" applyNumberFormat="1" applyFont="1" applyFill="1" applyBorder="1" applyAlignment="1" applyProtection="1">
      <alignment horizontal="right" vertical="center" wrapText="1"/>
    </xf>
    <xf numFmtId="4" fontId="7" fillId="0" borderId="70" xfId="0" applyNumberFormat="1" applyFont="1" applyBorder="1" applyAlignment="1" applyProtection="1">
      <alignment horizontal="right" vertical="center" wrapText="1"/>
      <protection locked="0"/>
    </xf>
    <xf numFmtId="4" fontId="10" fillId="0" borderId="100" xfId="0" applyNumberFormat="1" applyFont="1" applyFill="1" applyBorder="1" applyAlignment="1" applyProtection="1">
      <alignment horizontal="right" vertical="center" wrapText="1"/>
    </xf>
    <xf numFmtId="4" fontId="7" fillId="2" borderId="7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101" xfId="0" applyNumberFormat="1" applyFont="1" applyFill="1" applyBorder="1" applyAlignment="1" applyProtection="1">
      <alignment horizontal="right" vertical="center" wrapText="1"/>
    </xf>
    <xf numFmtId="165" fontId="20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20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99" xfId="0" applyNumberFormat="1" applyFont="1" applyFill="1" applyBorder="1" applyAlignment="1" applyProtection="1">
      <alignment horizontal="right" vertical="center" wrapText="1"/>
    </xf>
    <xf numFmtId="165" fontId="20" fillId="0" borderId="70" xfId="0" applyNumberFormat="1" applyFont="1" applyFill="1" applyBorder="1" applyAlignment="1" applyProtection="1">
      <alignment horizontal="right" vertical="center" wrapText="1"/>
      <protection locked="0"/>
    </xf>
    <xf numFmtId="4" fontId="20" fillId="0" borderId="70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76" xfId="0" applyNumberFormat="1" applyFont="1" applyFill="1" applyBorder="1" applyAlignment="1" applyProtection="1">
      <alignment horizontal="right" vertical="center" wrapText="1"/>
    </xf>
    <xf numFmtId="4" fontId="10" fillId="5" borderId="73" xfId="0" applyNumberFormat="1" applyFont="1" applyFill="1" applyBorder="1" applyAlignment="1" applyProtection="1">
      <alignment horizontal="right" vertical="center" wrapText="1"/>
    </xf>
    <xf numFmtId="4" fontId="10" fillId="5" borderId="72" xfId="0" applyNumberFormat="1" applyFont="1" applyFill="1" applyBorder="1" applyAlignment="1" applyProtection="1">
      <alignment horizontal="right" vertical="center" wrapText="1"/>
    </xf>
    <xf numFmtId="0" fontId="18" fillId="0" borderId="0" xfId="0" applyNumberFormat="1" applyFont="1" applyAlignment="1" applyProtection="1">
      <alignment horizontal="left" vertical="center" wrapText="1"/>
      <protection locked="0"/>
    </xf>
    <xf numFmtId="0" fontId="8" fillId="0" borderId="0" xfId="0" applyFont="1"/>
    <xf numFmtId="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42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42" xfId="0" applyNumberFormat="1" applyFont="1" applyFill="1" applyBorder="1" applyAlignment="1" applyProtection="1">
      <alignment horizontal="right" vertical="center" wrapText="1"/>
    </xf>
    <xf numFmtId="4" fontId="7" fillId="0" borderId="91" xfId="0" applyNumberFormat="1" applyFont="1" applyBorder="1" applyAlignment="1" applyProtection="1">
      <alignment horizontal="right" vertical="center" wrapText="1"/>
      <protection locked="0"/>
    </xf>
    <xf numFmtId="4" fontId="7" fillId="0" borderId="63" xfId="0" applyNumberFormat="1" applyFont="1" applyBorder="1" applyAlignment="1" applyProtection="1">
      <alignment horizontal="right" vertical="center" wrapText="1"/>
      <protection locked="0"/>
    </xf>
    <xf numFmtId="4" fontId="7" fillId="0" borderId="83" xfId="0" applyNumberFormat="1" applyFont="1" applyBorder="1" applyAlignment="1" applyProtection="1">
      <alignment horizontal="right" vertical="center" wrapText="1"/>
      <protection locked="0"/>
    </xf>
    <xf numFmtId="4" fontId="7" fillId="0" borderId="45" xfId="0" applyNumberFormat="1" applyFont="1" applyBorder="1" applyAlignment="1" applyProtection="1">
      <alignment horizontal="right" vertical="center" wrapText="1"/>
      <protection locked="0"/>
    </xf>
    <xf numFmtId="4" fontId="4" fillId="5" borderId="4" xfId="0" applyNumberFormat="1" applyFont="1" applyFill="1" applyBorder="1" applyAlignment="1" applyProtection="1">
      <alignment horizontal="right" vertical="center" wrapText="1"/>
    </xf>
    <xf numFmtId="4" fontId="10" fillId="5" borderId="4" xfId="0" applyNumberFormat="1" applyFont="1" applyFill="1" applyBorder="1" applyAlignment="1" applyProtection="1">
      <alignment horizontal="right" vertical="center" wrapText="1"/>
    </xf>
    <xf numFmtId="4" fontId="10" fillId="2" borderId="42" xfId="0" applyNumberFormat="1" applyFont="1" applyFill="1" applyBorder="1" applyAlignment="1" applyProtection="1">
      <alignment horizontal="right" vertical="center" wrapText="1"/>
    </xf>
    <xf numFmtId="4" fontId="10" fillId="5" borderId="5" xfId="0" applyNumberFormat="1" applyFont="1" applyFill="1" applyBorder="1" applyAlignment="1" applyProtection="1">
      <alignment horizontal="right" vertical="center" wrapText="1"/>
    </xf>
    <xf numFmtId="4" fontId="4" fillId="5" borderId="42" xfId="0" applyNumberFormat="1" applyFont="1" applyFill="1" applyBorder="1" applyAlignment="1">
      <alignment horizontal="center" vertical="center" wrapText="1"/>
    </xf>
    <xf numFmtId="4" fontId="7" fillId="0" borderId="62" xfId="0" applyNumberFormat="1" applyFont="1" applyFill="1" applyBorder="1" applyAlignment="1">
      <alignment horizontal="right" vertical="center" wrapText="1"/>
    </xf>
    <xf numFmtId="4" fontId="7" fillId="0" borderId="43" xfId="0" applyNumberFormat="1" applyFont="1" applyFill="1" applyBorder="1" applyAlignment="1">
      <alignment horizontal="right" vertical="center" wrapText="1"/>
    </xf>
    <xf numFmtId="4" fontId="7" fillId="0" borderId="50" xfId="0" applyNumberFormat="1" applyFont="1" applyFill="1" applyBorder="1" applyAlignment="1">
      <alignment horizontal="right" vertical="center" wrapText="1"/>
    </xf>
    <xf numFmtId="4" fontId="7" fillId="0" borderId="63" xfId="0" applyNumberFormat="1" applyFont="1" applyFill="1" applyBorder="1" applyAlignment="1">
      <alignment horizontal="right" vertical="center" wrapText="1"/>
    </xf>
    <xf numFmtId="4" fontId="10" fillId="5" borderId="1" xfId="0" applyNumberFormat="1" applyFont="1" applyFill="1" applyBorder="1" applyAlignment="1">
      <alignment horizontal="right" vertical="center" wrapText="1"/>
    </xf>
    <xf numFmtId="4" fontId="10" fillId="5" borderId="42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Fill="1" applyBorder="1" applyAlignment="1">
      <alignment vertical="center"/>
    </xf>
    <xf numFmtId="4" fontId="10" fillId="5" borderId="52" xfId="0" applyNumberFormat="1" applyFont="1" applyFill="1" applyBorder="1" applyAlignment="1">
      <alignment horizontal="center" vertical="center"/>
    </xf>
    <xf numFmtId="4" fontId="10" fillId="2" borderId="42" xfId="0" applyNumberFormat="1" applyFont="1" applyFill="1" applyBorder="1" applyAlignment="1">
      <alignment horizontal="center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4" fontId="4" fillId="2" borderId="52" xfId="0" applyNumberFormat="1" applyFont="1" applyFill="1" applyBorder="1" applyAlignment="1">
      <alignment horizontal="left" vertical="center" wrapText="1"/>
    </xf>
    <xf numFmtId="4" fontId="7" fillId="0" borderId="45" xfId="0" applyNumberFormat="1" applyFont="1" applyFill="1" applyBorder="1" applyAlignment="1">
      <alignment horizontal="left" vertical="center" wrapText="1"/>
    </xf>
    <xf numFmtId="4" fontId="7" fillId="0" borderId="63" xfId="0" applyNumberFormat="1" applyFont="1" applyFill="1" applyBorder="1" applyAlignment="1">
      <alignment vertical="center"/>
    </xf>
    <xf numFmtId="4" fontId="7" fillId="0" borderId="91" xfId="0" applyNumberFormat="1" applyFont="1" applyFill="1" applyBorder="1" applyAlignment="1">
      <alignment vertical="center"/>
    </xf>
    <xf numFmtId="4" fontId="7" fillId="0" borderId="45" xfId="0" applyNumberFormat="1" applyFont="1" applyFill="1" applyBorder="1" applyAlignment="1">
      <alignment vertical="center"/>
    </xf>
    <xf numFmtId="4" fontId="20" fillId="0" borderId="95" xfId="0" applyNumberFormat="1" applyFont="1" applyFill="1" applyBorder="1" applyAlignment="1">
      <alignment horizontal="left" vertical="center" wrapText="1"/>
    </xf>
    <xf numFmtId="4" fontId="7" fillId="0" borderId="83" xfId="0" applyNumberFormat="1" applyFont="1" applyFill="1" applyBorder="1" applyAlignment="1">
      <alignment vertical="center"/>
    </xf>
    <xf numFmtId="4" fontId="20" fillId="0" borderId="29" xfId="0" applyNumberFormat="1" applyFont="1" applyFill="1" applyBorder="1" applyAlignment="1">
      <alignment horizontal="left" vertical="center" wrapText="1"/>
    </xf>
    <xf numFmtId="4" fontId="7" fillId="0" borderId="31" xfId="0" applyNumberFormat="1" applyFont="1" applyFill="1" applyBorder="1" applyAlignment="1">
      <alignment vertical="center"/>
    </xf>
    <xf numFmtId="4" fontId="10" fillId="5" borderId="3" xfId="0" applyNumberFormat="1" applyFont="1" applyFill="1" applyBorder="1" applyAlignment="1">
      <alignment horizontal="left" vertical="center"/>
    </xf>
    <xf numFmtId="4" fontId="10" fillId="5" borderId="3" xfId="0" applyNumberFormat="1" applyFont="1" applyFill="1" applyBorder="1" applyAlignment="1">
      <alignment vertical="center"/>
    </xf>
    <xf numFmtId="4" fontId="7" fillId="0" borderId="0" xfId="0" applyNumberFormat="1" applyFont="1" applyBorder="1" applyAlignment="1">
      <alignment vertical="center"/>
    </xf>
    <xf numFmtId="4" fontId="7" fillId="0" borderId="0" xfId="0" applyNumberFormat="1" applyFont="1" applyAlignment="1">
      <alignment horizontal="justify" vertical="center"/>
    </xf>
    <xf numFmtId="0" fontId="3" fillId="0" borderId="0" xfId="3" applyFont="1" applyBorder="1" applyAlignment="1"/>
    <xf numFmtId="4" fontId="7" fillId="0" borderId="62" xfId="0" applyNumberFormat="1" applyFont="1" applyBorder="1" applyAlignment="1" applyProtection="1">
      <alignment horizontal="right" vertical="center"/>
      <protection locked="0"/>
    </xf>
    <xf numFmtId="4" fontId="7" fillId="0" borderId="43" xfId="0" applyNumberFormat="1" applyFont="1" applyBorder="1" applyAlignment="1" applyProtection="1">
      <alignment horizontal="right" vertical="center" wrapText="1"/>
      <protection locked="0"/>
    </xf>
    <xf numFmtId="4" fontId="7" fillId="0" borderId="83" xfId="0" applyNumberFormat="1" applyFont="1" applyBorder="1" applyAlignment="1" applyProtection="1">
      <alignment horizontal="right" vertical="center"/>
      <protection locked="0"/>
    </xf>
    <xf numFmtId="4" fontId="20" fillId="0" borderId="83" xfId="0" applyNumberFormat="1" applyFont="1" applyBorder="1" applyAlignment="1" applyProtection="1">
      <alignment horizontal="right" vertical="center"/>
      <protection locked="0"/>
    </xf>
    <xf numFmtId="4" fontId="20" fillId="0" borderId="45" xfId="0" applyNumberFormat="1" applyFont="1" applyBorder="1" applyAlignment="1" applyProtection="1">
      <alignment horizontal="right" vertical="center" wrapText="1"/>
      <protection locked="0"/>
    </xf>
    <xf numFmtId="0" fontId="3" fillId="0" borderId="0" xfId="3" applyFont="1" applyBorder="1" applyAlignment="1">
      <alignment wrapText="1"/>
    </xf>
    <xf numFmtId="4" fontId="7" fillId="0" borderId="87" xfId="0" applyNumberFormat="1" applyFont="1" applyBorder="1" applyAlignment="1" applyProtection="1">
      <alignment horizontal="right" vertical="center"/>
      <protection locked="0"/>
    </xf>
    <xf numFmtId="4" fontId="7" fillId="0" borderId="86" xfId="0" applyNumberFormat="1" applyFont="1" applyBorder="1" applyAlignment="1" applyProtection="1">
      <alignment horizontal="right" vertical="center" wrapText="1"/>
      <protection locked="0"/>
    </xf>
    <xf numFmtId="4" fontId="7" fillId="0" borderId="105" xfId="0" applyNumberFormat="1" applyFont="1" applyBorder="1" applyAlignment="1" applyProtection="1">
      <alignment horizontal="right" vertical="center"/>
      <protection locked="0"/>
    </xf>
    <xf numFmtId="4" fontId="7" fillId="0" borderId="9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Border="1" applyAlignment="1" applyProtection="1">
      <alignment horizontal="right" vertical="center"/>
      <protection locked="0"/>
    </xf>
    <xf numFmtId="4" fontId="7" fillId="0" borderId="31" xfId="0" applyNumberFormat="1" applyFont="1" applyBorder="1" applyAlignment="1" applyProtection="1">
      <alignment horizontal="right" vertical="center" wrapText="1"/>
      <protection locked="0"/>
    </xf>
    <xf numFmtId="4" fontId="10" fillId="2" borderId="5" xfId="0" applyNumberFormat="1" applyFont="1" applyFill="1" applyBorder="1" applyAlignment="1" applyProtection="1">
      <alignment horizontal="right" vertical="center"/>
    </xf>
    <xf numFmtId="4" fontId="10" fillId="5" borderId="42" xfId="0" applyNumberFormat="1" applyFont="1" applyFill="1" applyBorder="1" applyAlignment="1" applyProtection="1">
      <alignment horizontal="right" vertical="center"/>
    </xf>
    <xf numFmtId="4" fontId="10" fillId="0" borderId="27" xfId="0" applyNumberFormat="1" applyFont="1" applyBorder="1" applyAlignment="1" applyProtection="1">
      <alignment horizontal="right" vertical="center" wrapText="1"/>
      <protection locked="0"/>
    </xf>
    <xf numFmtId="4" fontId="10" fillId="0" borderId="28" xfId="0" applyNumberFormat="1" applyFont="1" applyFill="1" applyBorder="1" applyAlignment="1" applyProtection="1">
      <alignment horizontal="right" vertical="center" wrapText="1"/>
    </xf>
    <xf numFmtId="4" fontId="10" fillId="0" borderId="42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42" xfId="0" applyNumberFormat="1" applyFont="1" applyFill="1" applyBorder="1" applyAlignment="1" applyProtection="1">
      <alignment horizontal="right" vertical="center" wrapText="1"/>
    </xf>
    <xf numFmtId="165" fontId="20" fillId="0" borderId="7" xfId="0" applyNumberFormat="1" applyFont="1" applyFill="1" applyBorder="1" applyAlignment="1" applyProtection="1">
      <alignment horizontal="right" vertical="center" wrapText="1"/>
      <protection locked="0"/>
    </xf>
    <xf numFmtId="165" fontId="20" fillId="0" borderId="67" xfId="0" applyNumberFormat="1" applyFont="1" applyFill="1" applyBorder="1" applyAlignment="1" applyProtection="1">
      <alignment horizontal="right" vertical="center" wrapText="1"/>
      <protection locked="0"/>
    </xf>
    <xf numFmtId="165" fontId="20" fillId="0" borderId="66" xfId="0" applyNumberFormat="1" applyFont="1" applyFill="1" applyBorder="1" applyAlignment="1" applyProtection="1">
      <alignment horizontal="right" vertical="center" wrapText="1"/>
      <protection locked="0"/>
    </xf>
    <xf numFmtId="165" fontId="20" fillId="0" borderId="46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0" xfId="0" applyNumberFormat="1" applyFont="1" applyAlignment="1" applyProtection="1">
      <alignment vertical="center"/>
      <protection locked="0"/>
    </xf>
    <xf numFmtId="4" fontId="4" fillId="2" borderId="93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42" xfId="0" applyNumberFormat="1" applyFont="1" applyFill="1" applyBorder="1" applyAlignment="1" applyProtection="1">
      <alignment horizontal="right" vertical="center"/>
    </xf>
    <xf numFmtId="4" fontId="7" fillId="0" borderId="91" xfId="0" applyNumberFormat="1" applyFont="1" applyFill="1" applyBorder="1" applyAlignment="1" applyProtection="1">
      <alignment horizontal="right" vertical="center"/>
      <protection locked="0"/>
    </xf>
    <xf numFmtId="4" fontId="7" fillId="0" borderId="63" xfId="0" applyNumberFormat="1" applyFont="1" applyFill="1" applyBorder="1" applyAlignment="1" applyProtection="1">
      <alignment horizontal="right" vertical="center"/>
      <protection locked="0"/>
    </xf>
    <xf numFmtId="4" fontId="7" fillId="0" borderId="83" xfId="0" applyNumberFormat="1" applyFont="1" applyFill="1" applyBorder="1" applyAlignment="1" applyProtection="1">
      <alignment horizontal="right" vertical="center"/>
      <protection locked="0"/>
    </xf>
    <xf numFmtId="4" fontId="7" fillId="0" borderId="45" xfId="0" applyNumberFormat="1" applyFont="1" applyFill="1" applyBorder="1" applyAlignment="1" applyProtection="1">
      <alignment horizontal="right" vertical="center"/>
      <protection locked="0"/>
    </xf>
    <xf numFmtId="4" fontId="7" fillId="0" borderId="45" xfId="0" applyNumberFormat="1" applyFont="1" applyBorder="1" applyAlignment="1" applyProtection="1">
      <alignment horizontal="right" vertical="center"/>
      <protection locked="0"/>
    </xf>
    <xf numFmtId="4" fontId="7" fillId="0" borderId="86" xfId="0" applyNumberFormat="1" applyFont="1" applyBorder="1" applyAlignment="1" applyProtection="1">
      <alignment horizontal="right" vertical="center"/>
      <protection locked="0"/>
    </xf>
    <xf numFmtId="4" fontId="23" fillId="0" borderId="0" xfId="0" applyNumberFormat="1" applyFont="1" applyAlignment="1">
      <alignment vertical="center"/>
    </xf>
    <xf numFmtId="4" fontId="7" fillId="0" borderId="106" xfId="0" applyNumberFormat="1" applyFont="1" applyBorder="1" applyAlignment="1" applyProtection="1">
      <alignment horizontal="right" vertical="center"/>
      <protection locked="0"/>
    </xf>
    <xf numFmtId="4" fontId="7" fillId="0" borderId="49" xfId="0" applyNumberFormat="1" applyFont="1" applyBorder="1" applyAlignment="1" applyProtection="1">
      <alignment horizontal="right" vertical="center"/>
      <protection locked="0"/>
    </xf>
    <xf numFmtId="4" fontId="10" fillId="2" borderId="5" xfId="0" applyNumberFormat="1" applyFont="1" applyFill="1" applyBorder="1" applyAlignment="1" applyProtection="1">
      <alignment vertical="center"/>
      <protection locked="0"/>
    </xf>
    <xf numFmtId="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63" xfId="0" applyNumberFormat="1" applyFont="1" applyBorder="1" applyAlignment="1" applyProtection="1">
      <alignment vertical="center"/>
      <protection locked="0"/>
    </xf>
    <xf numFmtId="4" fontId="20" fillId="0" borderId="63" xfId="0" applyNumberFormat="1" applyFont="1" applyBorder="1" applyAlignment="1" applyProtection="1">
      <alignment vertical="center"/>
      <protection locked="0"/>
    </xf>
    <xf numFmtId="4" fontId="20" fillId="0" borderId="67" xfId="0" applyNumberFormat="1" applyFont="1" applyBorder="1" applyAlignment="1" applyProtection="1">
      <alignment vertical="center"/>
      <protection locked="0"/>
    </xf>
    <xf numFmtId="4" fontId="10" fillId="0" borderId="67" xfId="0" applyNumberFormat="1" applyFont="1" applyBorder="1" applyAlignment="1" applyProtection="1">
      <alignment vertical="center"/>
      <protection locked="0"/>
    </xf>
    <xf numFmtId="4" fontId="20" fillId="0" borderId="45" xfId="0" applyNumberFormat="1" applyFont="1" applyBorder="1" applyAlignment="1" applyProtection="1">
      <alignment horizontal="right" vertical="center"/>
      <protection locked="0"/>
    </xf>
    <xf numFmtId="4" fontId="20" fillId="0" borderId="46" xfId="0" applyNumberFormat="1" applyFont="1" applyBorder="1" applyAlignment="1" applyProtection="1">
      <alignment horizontal="right" vertical="center"/>
      <protection locked="0"/>
    </xf>
    <xf numFmtId="4" fontId="10" fillId="2" borderId="42" xfId="0" applyNumberFormat="1" applyFont="1" applyFill="1" applyBorder="1" applyAlignment="1" applyProtection="1">
      <alignment vertical="center"/>
    </xf>
    <xf numFmtId="4" fontId="4" fillId="2" borderId="3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 applyProtection="1">
      <alignment horizontal="right" vertical="center"/>
      <protection locked="0"/>
    </xf>
    <xf numFmtId="4" fontId="7" fillId="0" borderId="42" xfId="0" applyNumberFormat="1" applyFont="1" applyFill="1" applyBorder="1" applyAlignment="1" applyProtection="1">
      <alignment horizontal="right" vertical="center"/>
      <protection locked="0"/>
    </xf>
    <xf numFmtId="4" fontId="24" fillId="0" borderId="0" xfId="0" applyNumberFormat="1" applyFont="1" applyFill="1" applyAlignment="1" applyProtection="1">
      <alignment vertical="center"/>
      <protection locked="0"/>
    </xf>
    <xf numFmtId="4" fontId="25" fillId="0" borderId="0" xfId="0" applyNumberFormat="1" applyFont="1" applyFill="1" applyAlignment="1" applyProtection="1">
      <alignment vertical="center"/>
      <protection locked="0"/>
    </xf>
    <xf numFmtId="4" fontId="10" fillId="2" borderId="28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74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73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42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5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3" xfId="3" applyFont="1" applyFill="1" applyBorder="1" applyAlignment="1" applyProtection="1">
      <alignment vertical="center" wrapText="1"/>
    </xf>
    <xf numFmtId="4" fontId="10" fillId="0" borderId="89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107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104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42" xfId="0" applyNumberFormat="1" applyFont="1" applyFill="1" applyBorder="1" applyAlignment="1" applyProtection="1">
      <alignment vertical="center" wrapText="1"/>
      <protection locked="0"/>
    </xf>
    <xf numFmtId="4" fontId="10" fillId="0" borderId="89" xfId="0" applyNumberFormat="1" applyFont="1" applyFill="1" applyBorder="1" applyAlignment="1" applyProtection="1">
      <alignment vertical="center" wrapText="1"/>
      <protection locked="0"/>
    </xf>
    <xf numFmtId="4" fontId="10" fillId="0" borderId="107" xfId="0" applyNumberFormat="1" applyFont="1" applyFill="1" applyBorder="1" applyAlignment="1" applyProtection="1">
      <alignment vertical="center" wrapText="1"/>
      <protection locked="0"/>
    </xf>
    <xf numFmtId="4" fontId="10" fillId="0" borderId="104" xfId="0" applyNumberFormat="1" applyFont="1" applyFill="1" applyBorder="1" applyAlignment="1" applyProtection="1">
      <alignment vertical="center" wrapText="1"/>
      <protection locked="0"/>
    </xf>
    <xf numFmtId="4" fontId="20" fillId="0" borderId="63" xfId="0" applyNumberFormat="1" applyFont="1" applyFill="1" applyBorder="1" applyAlignment="1" applyProtection="1">
      <alignment horizontal="left" vertical="center" wrapText="1"/>
      <protection locked="0"/>
    </xf>
    <xf numFmtId="4" fontId="20" fillId="0" borderId="65" xfId="0" applyNumberFormat="1" applyFont="1" applyFill="1" applyBorder="1" applyAlignment="1" applyProtection="1">
      <alignment horizontal="right" vertical="center" wrapText="1"/>
      <protection locked="0"/>
    </xf>
    <xf numFmtId="4" fontId="20" fillId="0" borderId="63" xfId="0" applyNumberFormat="1" applyFont="1" applyFill="1" applyBorder="1" applyAlignment="1" applyProtection="1">
      <alignment horizontal="right" vertical="center" wrapText="1"/>
      <protection locked="0"/>
    </xf>
    <xf numFmtId="4" fontId="20" fillId="0" borderId="45" xfId="0" applyNumberFormat="1" applyFont="1" applyFill="1" applyBorder="1" applyAlignment="1" applyProtection="1">
      <alignment horizontal="left" vertical="center" wrapText="1"/>
      <protection locked="0"/>
    </xf>
    <xf numFmtId="4" fontId="21" fillId="0" borderId="45" xfId="0" applyNumberFormat="1" applyFont="1" applyFill="1" applyBorder="1" applyAlignment="1" applyProtection="1">
      <alignment horizontal="left" vertical="center" wrapText="1"/>
      <protection locked="0"/>
    </xf>
    <xf numFmtId="4" fontId="20" fillId="0" borderId="45" xfId="0" applyNumberFormat="1" applyFont="1" applyFill="1" applyBorder="1" applyAlignment="1" applyProtection="1">
      <alignment vertical="center" wrapText="1"/>
      <protection locked="0"/>
    </xf>
    <xf numFmtId="4" fontId="20" fillId="0" borderId="68" xfId="0" applyNumberFormat="1" applyFont="1" applyFill="1" applyBorder="1" applyAlignment="1" applyProtection="1">
      <alignment horizontal="right" vertical="center" wrapText="1"/>
      <protection locked="0"/>
    </xf>
    <xf numFmtId="4" fontId="21" fillId="0" borderId="45" xfId="0" applyNumberFormat="1" applyFont="1" applyFill="1" applyBorder="1" applyAlignment="1" applyProtection="1">
      <alignment vertical="center" wrapText="1"/>
      <protection locked="0"/>
    </xf>
    <xf numFmtId="4" fontId="4" fillId="0" borderId="42" xfId="0" applyNumberFormat="1" applyFont="1" applyFill="1" applyBorder="1" applyAlignment="1">
      <alignment horizontal="left" vertical="center" wrapText="1"/>
    </xf>
    <xf numFmtId="4" fontId="4" fillId="0" borderId="89" xfId="0" applyNumberFormat="1" applyFont="1" applyFill="1" applyBorder="1" applyAlignment="1" applyProtection="1">
      <alignment horizontal="right" vertical="center" wrapText="1"/>
    </xf>
    <xf numFmtId="4" fontId="4" fillId="0" borderId="42" xfId="0" applyNumberFormat="1" applyFont="1" applyFill="1" applyBorder="1" applyAlignment="1" applyProtection="1">
      <alignment horizontal="right" vertical="center" wrapText="1"/>
    </xf>
    <xf numFmtId="4" fontId="4" fillId="0" borderId="89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07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04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42" xfId="0" applyNumberFormat="1" applyFont="1" applyFill="1" applyBorder="1" applyAlignment="1" applyProtection="1">
      <alignment vertical="center" wrapText="1"/>
      <protection locked="0"/>
    </xf>
    <xf numFmtId="4" fontId="3" fillId="0" borderId="89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42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04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2" xfId="0" applyNumberFormat="1" applyFont="1" applyFill="1" applyBorder="1" applyAlignment="1" applyProtection="1">
      <alignment vertical="center" wrapText="1"/>
      <protection locked="0"/>
    </xf>
    <xf numFmtId="0" fontId="4" fillId="0" borderId="42" xfId="3" applyFont="1" applyFill="1" applyBorder="1" applyAlignment="1" applyProtection="1">
      <alignment vertical="center" wrapText="1"/>
    </xf>
    <xf numFmtId="4" fontId="4" fillId="0" borderId="0" xfId="0" applyNumberFormat="1" applyFont="1" applyFill="1" applyBorder="1" applyAlignment="1">
      <alignment horizontal="left" vertical="center" wrapText="1"/>
    </xf>
    <xf numFmtId="4" fontId="10" fillId="0" borderId="0" xfId="0" applyNumberFormat="1" applyFont="1" applyFill="1" applyBorder="1" applyAlignment="1" applyProtection="1">
      <alignment horizontal="right" vertical="center" wrapText="1"/>
    </xf>
    <xf numFmtId="4" fontId="3" fillId="0" borderId="0" xfId="0" applyNumberFormat="1" applyFont="1" applyBorder="1" applyAlignment="1" applyProtection="1">
      <alignment horizontal="left" vertical="center"/>
      <protection locked="0"/>
    </xf>
    <xf numFmtId="4" fontId="10" fillId="0" borderId="0" xfId="0" applyNumberFormat="1" applyFont="1" applyAlignment="1">
      <alignment horizontal="left" vertical="center"/>
    </xf>
    <xf numFmtId="4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43" xfId="0" applyNumberFormat="1" applyFont="1" applyBorder="1" applyAlignment="1" applyProtection="1">
      <alignment horizontal="right" vertical="center" wrapText="1"/>
      <protection locked="0"/>
    </xf>
    <xf numFmtId="4" fontId="10" fillId="0" borderId="0" xfId="0" applyNumberFormat="1" applyFont="1" applyFill="1" applyBorder="1" applyAlignment="1">
      <alignment horizontal="left" vertical="center"/>
    </xf>
    <xf numFmtId="4" fontId="10" fillId="0" borderId="45" xfId="0" applyNumberFormat="1" applyFont="1" applyBorder="1" applyAlignment="1" applyProtection="1">
      <alignment horizontal="right" vertical="center" wrapText="1"/>
      <protection locked="0"/>
    </xf>
    <xf numFmtId="4" fontId="10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right" vertical="center"/>
    </xf>
    <xf numFmtId="4" fontId="10" fillId="0" borderId="45" xfId="0" applyNumberFormat="1" applyFont="1" applyFill="1" applyBorder="1" applyAlignment="1" applyProtection="1">
      <alignment horizontal="right" vertical="center" wrapText="1"/>
    </xf>
    <xf numFmtId="4" fontId="7" fillId="0" borderId="45" xfId="0" applyNumberFormat="1" applyFont="1" applyFill="1" applyBorder="1" applyAlignment="1" applyProtection="1">
      <alignment horizontal="right" vertical="center" wrapText="1"/>
      <protection locked="0"/>
    </xf>
    <xf numFmtId="4" fontId="20" fillId="0" borderId="45" xfId="0" applyNumberFormat="1" applyFont="1" applyFill="1" applyBorder="1" applyAlignment="1" applyProtection="1">
      <alignment horizontal="right" vertical="center" wrapText="1"/>
      <protection locked="0"/>
    </xf>
    <xf numFmtId="4" fontId="17" fillId="0" borderId="0" xfId="0" applyNumberFormat="1" applyFont="1" applyAlignment="1">
      <alignment horizontal="left" vertical="center"/>
    </xf>
    <xf numFmtId="4" fontId="10" fillId="2" borderId="3" xfId="0" applyNumberFormat="1" applyFont="1" applyFill="1" applyBorder="1" applyAlignment="1">
      <alignment horizontal="left" vertical="center"/>
    </xf>
    <xf numFmtId="4" fontId="10" fillId="2" borderId="4" xfId="0" applyNumberFormat="1" applyFont="1" applyFill="1" applyBorder="1" applyAlignment="1">
      <alignment horizontal="left" vertical="center"/>
    </xf>
    <xf numFmtId="4" fontId="10" fillId="2" borderId="5" xfId="0" applyNumberFormat="1" applyFont="1" applyFill="1" applyBorder="1" applyAlignment="1">
      <alignment horizontal="left" vertical="center"/>
    </xf>
    <xf numFmtId="4" fontId="3" fillId="0" borderId="0" xfId="0" applyNumberFormat="1" applyFont="1" applyBorder="1" applyAlignment="1">
      <alignment horizontal="left" vertical="center"/>
    </xf>
    <xf numFmtId="4" fontId="3" fillId="0" borderId="0" xfId="0" applyNumberFormat="1" applyFont="1" applyBorder="1" applyAlignment="1">
      <alignment vertical="center"/>
    </xf>
    <xf numFmtId="4" fontId="3" fillId="0" borderId="62" xfId="0" applyNumberFormat="1" applyFont="1" applyFill="1" applyBorder="1" applyAlignment="1">
      <alignment horizontal="right" vertical="center" wrapText="1"/>
    </xf>
    <xf numFmtId="4" fontId="3" fillId="0" borderId="43" xfId="0" applyNumberFormat="1" applyFont="1" applyFill="1" applyBorder="1" applyAlignment="1">
      <alignment horizontal="right" vertical="center" wrapText="1"/>
    </xf>
    <xf numFmtId="4" fontId="3" fillId="0" borderId="91" xfId="0" applyNumberFormat="1" applyFont="1" applyFill="1" applyBorder="1" applyAlignment="1">
      <alignment horizontal="right" vertical="center" wrapText="1"/>
    </xf>
    <xf numFmtId="4" fontId="3" fillId="0" borderId="63" xfId="0" applyNumberFormat="1" applyFont="1" applyFill="1" applyBorder="1" applyAlignment="1">
      <alignment horizontal="right" vertical="center" wrapText="1"/>
    </xf>
    <xf numFmtId="4" fontId="3" fillId="0" borderId="87" xfId="0" applyNumberFormat="1" applyFont="1" applyFill="1" applyBorder="1" applyAlignment="1">
      <alignment horizontal="right" vertical="center" wrapText="1"/>
    </xf>
    <xf numFmtId="4" fontId="3" fillId="0" borderId="86" xfId="0" applyNumberFormat="1" applyFont="1" applyFill="1" applyBorder="1" applyAlignment="1">
      <alignment horizontal="right" vertical="center" wrapText="1"/>
    </xf>
    <xf numFmtId="4" fontId="3" fillId="0" borderId="106" xfId="0" applyNumberFormat="1" applyFont="1" applyFill="1" applyBorder="1" applyAlignment="1">
      <alignment horizontal="right" vertical="center" wrapText="1"/>
    </xf>
    <xf numFmtId="4" fontId="3" fillId="0" borderId="49" xfId="0" applyNumberFormat="1" applyFont="1" applyFill="1" applyBorder="1" applyAlignment="1">
      <alignment horizontal="right" vertical="center" wrapText="1"/>
    </xf>
    <xf numFmtId="4" fontId="10" fillId="0" borderId="0" xfId="0" applyNumberFormat="1" applyFont="1" applyAlignment="1" applyProtection="1">
      <alignment horizontal="left" vertical="center"/>
      <protection locked="0"/>
    </xf>
    <xf numFmtId="4" fontId="10" fillId="2" borderId="3" xfId="0" applyNumberFormat="1" applyFont="1" applyFill="1" applyBorder="1" applyAlignment="1" applyProtection="1">
      <alignment horizontal="center" vertical="center"/>
      <protection locked="0"/>
    </xf>
    <xf numFmtId="4" fontId="4" fillId="0" borderId="3" xfId="0" applyNumberFormat="1" applyFont="1" applyFill="1" applyBorder="1" applyAlignment="1" applyProtection="1">
      <alignment vertical="center" wrapText="1"/>
      <protection locked="0"/>
    </xf>
    <xf numFmtId="4" fontId="10" fillId="0" borderId="42" xfId="0" applyNumberFormat="1" applyFont="1" applyFill="1" applyBorder="1" applyAlignment="1" applyProtection="1">
      <alignment vertical="center"/>
    </xf>
    <xf numFmtId="4" fontId="21" fillId="0" borderId="43" xfId="0" applyNumberFormat="1" applyFont="1" applyFill="1" applyBorder="1" applyAlignment="1" applyProtection="1">
      <alignment vertical="center"/>
      <protection locked="0"/>
    </xf>
    <xf numFmtId="4" fontId="7" fillId="0" borderId="43" xfId="0" applyNumberFormat="1" applyFont="1" applyBorder="1" applyAlignment="1" applyProtection="1">
      <alignment vertical="center"/>
      <protection locked="0"/>
    </xf>
    <xf numFmtId="4" fontId="21" fillId="0" borderId="45" xfId="0" applyNumberFormat="1" applyFont="1" applyFill="1" applyBorder="1" applyAlignment="1" applyProtection="1">
      <alignment vertical="center"/>
      <protection locked="0"/>
    </xf>
    <xf numFmtId="4" fontId="7" fillId="0" borderId="45" xfId="0" applyNumberFormat="1" applyFont="1" applyBorder="1" applyAlignment="1" applyProtection="1">
      <alignment vertical="center"/>
      <protection locked="0"/>
    </xf>
    <xf numFmtId="4" fontId="7" fillId="0" borderId="46" xfId="0" applyNumberFormat="1" applyFont="1" applyBorder="1" applyAlignment="1" applyProtection="1">
      <alignment vertical="center"/>
      <protection locked="0"/>
    </xf>
    <xf numFmtId="4" fontId="21" fillId="0" borderId="49" xfId="0" applyNumberFormat="1" applyFont="1" applyFill="1" applyBorder="1" applyAlignment="1" applyProtection="1">
      <alignment vertical="center"/>
      <protection locked="0"/>
    </xf>
    <xf numFmtId="4" fontId="7" fillId="0" borderId="49" xfId="0" applyNumberFormat="1" applyFont="1" applyBorder="1" applyAlignment="1" applyProtection="1">
      <alignment vertical="center"/>
      <protection locked="0"/>
    </xf>
    <xf numFmtId="4" fontId="7" fillId="0" borderId="50" xfId="0" applyNumberFormat="1" applyFont="1" applyBorder="1" applyAlignment="1" applyProtection="1">
      <alignment vertical="center"/>
      <protection locked="0"/>
    </xf>
    <xf numFmtId="4" fontId="7" fillId="0" borderId="63" xfId="0" applyNumberFormat="1" applyFont="1" applyBorder="1" applyAlignment="1" applyProtection="1">
      <alignment vertical="center"/>
      <protection locked="0"/>
    </xf>
    <xf numFmtId="4" fontId="7" fillId="0" borderId="67" xfId="0" applyNumberFormat="1" applyFont="1" applyBorder="1" applyAlignment="1" applyProtection="1">
      <alignment vertical="center"/>
      <protection locked="0"/>
    </xf>
    <xf numFmtId="4" fontId="21" fillId="0" borderId="95" xfId="0" applyNumberFormat="1" applyFont="1" applyFill="1" applyBorder="1" applyAlignment="1" applyProtection="1">
      <alignment vertical="center"/>
      <protection locked="0"/>
    </xf>
    <xf numFmtId="4" fontId="21" fillId="0" borderId="102" xfId="0" applyNumberFormat="1" applyFont="1" applyFill="1" applyBorder="1" applyAlignment="1" applyProtection="1">
      <alignment vertical="center"/>
      <protection locked="0"/>
    </xf>
    <xf numFmtId="4" fontId="21" fillId="0" borderId="96" xfId="0" applyNumberFormat="1" applyFont="1" applyFill="1" applyBorder="1" applyAlignment="1" applyProtection="1">
      <alignment vertical="center"/>
      <protection locked="0"/>
    </xf>
    <xf numFmtId="4" fontId="21" fillId="0" borderId="29" xfId="0" applyNumberFormat="1" applyFont="1" applyFill="1" applyBorder="1" applyAlignment="1" applyProtection="1">
      <alignment vertical="center"/>
      <protection locked="0"/>
    </xf>
    <xf numFmtId="4" fontId="7" fillId="0" borderId="31" xfId="0" applyNumberFormat="1" applyFont="1" applyBorder="1" applyAlignment="1" applyProtection="1">
      <alignment vertical="center"/>
      <protection locked="0"/>
    </xf>
    <xf numFmtId="4" fontId="21" fillId="0" borderId="82" xfId="0" applyNumberFormat="1" applyFont="1" applyFill="1" applyBorder="1" applyAlignment="1" applyProtection="1">
      <alignment vertical="center" wrapText="1"/>
      <protection locked="0"/>
    </xf>
    <xf numFmtId="4" fontId="21" fillId="0" borderId="82" xfId="0" applyNumberFormat="1" applyFont="1" applyFill="1" applyBorder="1" applyAlignment="1" applyProtection="1">
      <alignment vertical="center"/>
      <protection locked="0"/>
    </xf>
    <xf numFmtId="0" fontId="8" fillId="0" borderId="76" xfId="0" applyFont="1" applyBorder="1"/>
    <xf numFmtId="0" fontId="8" fillId="0" borderId="49" xfId="0" applyFont="1" applyBorder="1"/>
    <xf numFmtId="4" fontId="10" fillId="0" borderId="0" xfId="0" applyNumberFormat="1" applyFont="1" applyAlignment="1">
      <alignment horizontal="left" vertical="center" wrapText="1"/>
    </xf>
    <xf numFmtId="4" fontId="10" fillId="2" borderId="42" xfId="0" applyNumberFormat="1" applyFont="1" applyFill="1" applyBorder="1" applyAlignment="1">
      <alignment horizontal="center" vertical="center"/>
    </xf>
    <xf numFmtId="4" fontId="7" fillId="0" borderId="52" xfId="0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0" xfId="0" applyNumberFormat="1" applyFont="1" applyFill="1" applyBorder="1" applyAlignment="1" applyProtection="1">
      <alignment vertical="center"/>
    </xf>
    <xf numFmtId="4" fontId="7" fillId="0" borderId="52" xfId="0" applyNumberFormat="1" applyFont="1" applyBorder="1" applyAlignment="1" applyProtection="1">
      <alignment vertical="center"/>
      <protection locked="0"/>
    </xf>
    <xf numFmtId="4" fontId="7" fillId="0" borderId="2" xfId="0" applyNumberFormat="1" applyFont="1" applyBorder="1" applyAlignment="1" applyProtection="1">
      <alignment vertical="center"/>
      <protection locked="0"/>
    </xf>
    <xf numFmtId="4" fontId="10" fillId="0" borderId="42" xfId="0" applyNumberFormat="1" applyFont="1" applyBorder="1" applyAlignment="1" applyProtection="1">
      <alignment vertical="center"/>
      <protection locked="0"/>
    </xf>
    <xf numFmtId="4" fontId="10" fillId="0" borderId="5" xfId="0" applyNumberFormat="1" applyFont="1" applyBorder="1" applyAlignment="1" applyProtection="1">
      <alignment vertical="center"/>
      <protection locked="0"/>
    </xf>
    <xf numFmtId="4" fontId="10" fillId="0" borderId="0" xfId="0" applyNumberFormat="1" applyFont="1" applyFill="1" applyBorder="1" applyAlignment="1" applyProtection="1">
      <alignment vertical="center"/>
      <protection locked="0"/>
    </xf>
    <xf numFmtId="4" fontId="10" fillId="0" borderId="31" xfId="0" applyNumberFormat="1" applyFont="1" applyBorder="1" applyAlignment="1" applyProtection="1">
      <alignment vertical="center"/>
      <protection locked="0"/>
    </xf>
    <xf numFmtId="4" fontId="10" fillId="0" borderId="30" xfId="0" applyNumberFormat="1" applyFont="1" applyBorder="1" applyAlignment="1" applyProtection="1">
      <alignment vertical="center"/>
      <protection locked="0"/>
    </xf>
    <xf numFmtId="4" fontId="7" fillId="0" borderId="63" xfId="0" applyNumberFormat="1" applyFont="1" applyFill="1" applyBorder="1" applyAlignment="1" applyProtection="1">
      <alignment vertical="center"/>
    </xf>
    <xf numFmtId="4" fontId="7" fillId="0" borderId="0" xfId="0" applyNumberFormat="1" applyFont="1" applyFill="1" applyBorder="1" applyAlignment="1" applyProtection="1">
      <alignment vertical="center"/>
    </xf>
    <xf numFmtId="4" fontId="20" fillId="0" borderId="45" xfId="0" applyNumberFormat="1" applyFont="1" applyBorder="1" applyAlignment="1" applyProtection="1">
      <alignment vertical="center"/>
      <protection locked="0"/>
    </xf>
    <xf numFmtId="4" fontId="20" fillId="0" borderId="46" xfId="0" applyNumberFormat="1" applyFont="1" applyBorder="1" applyAlignment="1" applyProtection="1">
      <alignment vertical="center"/>
      <protection locked="0"/>
    </xf>
    <xf numFmtId="4" fontId="20" fillId="0" borderId="0" xfId="0" applyNumberFormat="1" applyFont="1" applyFill="1" applyBorder="1" applyAlignment="1" applyProtection="1">
      <alignment vertical="center"/>
      <protection locked="0"/>
    </xf>
    <xf numFmtId="4" fontId="7" fillId="0" borderId="45" xfId="0" applyNumberFormat="1" applyFont="1" applyFill="1" applyBorder="1" applyAlignment="1" applyProtection="1">
      <alignment vertical="center"/>
    </xf>
    <xf numFmtId="4" fontId="7" fillId="0" borderId="46" xfId="0" applyNumberFormat="1" applyFont="1" applyFill="1" applyBorder="1" applyAlignment="1" applyProtection="1">
      <alignment vertical="center"/>
      <protection locked="0"/>
    </xf>
    <xf numFmtId="4" fontId="23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/>
    <xf numFmtId="4" fontId="3" fillId="0" borderId="45" xfId="0" applyNumberFormat="1" applyFont="1" applyFill="1" applyBorder="1" applyAlignment="1" applyProtection="1">
      <alignment vertical="center"/>
      <protection locked="0"/>
    </xf>
    <xf numFmtId="4" fontId="3" fillId="0" borderId="46" xfId="0" applyNumberFormat="1" applyFont="1" applyFill="1" applyBorder="1" applyAlignment="1" applyProtection="1">
      <alignment vertical="center"/>
      <protection locked="0"/>
    </xf>
    <xf numFmtId="4" fontId="7" fillId="0" borderId="45" xfId="0" applyNumberFormat="1" applyFont="1" applyBorder="1" applyAlignment="1" applyProtection="1">
      <alignment vertical="center" wrapText="1"/>
      <protection locked="0"/>
    </xf>
    <xf numFmtId="4" fontId="7" fillId="0" borderId="86" xfId="0" applyNumberFormat="1" applyFont="1" applyBorder="1" applyAlignment="1" applyProtection="1">
      <alignment vertical="center"/>
      <protection locked="0"/>
    </xf>
    <xf numFmtId="4" fontId="7" fillId="0" borderId="88" xfId="0" applyNumberFormat="1" applyFont="1" applyBorder="1" applyAlignment="1" applyProtection="1">
      <alignment vertical="center"/>
      <protection locked="0"/>
    </xf>
    <xf numFmtId="4" fontId="20" fillId="0" borderId="43" xfId="0" applyNumberFormat="1" applyFont="1" applyBorder="1" applyAlignment="1" applyProtection="1">
      <alignment vertical="center"/>
      <protection locked="0"/>
    </xf>
    <xf numFmtId="4" fontId="20" fillId="0" borderId="44" xfId="0" applyNumberFormat="1" applyFont="1" applyBorder="1" applyAlignment="1" applyProtection="1">
      <alignment vertical="center"/>
      <protection locked="0"/>
    </xf>
    <xf numFmtId="4" fontId="20" fillId="0" borderId="49" xfId="0" applyNumberFormat="1" applyFont="1" applyBorder="1" applyAlignment="1" applyProtection="1">
      <alignment vertical="center"/>
      <protection locked="0"/>
    </xf>
    <xf numFmtId="4" fontId="20" fillId="0" borderId="50" xfId="0" applyNumberFormat="1" applyFont="1" applyBorder="1" applyAlignment="1" applyProtection="1">
      <alignment vertical="center"/>
      <protection locked="0"/>
    </xf>
    <xf numFmtId="4" fontId="20" fillId="0" borderId="43" xfId="0" applyNumberFormat="1" applyFont="1" applyFill="1" applyBorder="1" applyAlignment="1" applyProtection="1">
      <alignment vertical="center"/>
    </xf>
    <xf numFmtId="4" fontId="20" fillId="0" borderId="45" xfId="0" applyNumberFormat="1" applyFont="1" applyFill="1" applyBorder="1" applyAlignment="1" applyProtection="1">
      <alignment vertical="center"/>
    </xf>
    <xf numFmtId="4" fontId="20" fillId="0" borderId="86" xfId="0" applyNumberFormat="1" applyFont="1" applyBorder="1" applyAlignment="1" applyProtection="1">
      <alignment vertical="center"/>
      <protection locked="0"/>
    </xf>
    <xf numFmtId="4" fontId="20" fillId="0" borderId="88" xfId="0" applyNumberFormat="1" applyFont="1" applyBorder="1" applyAlignment="1" applyProtection="1">
      <alignment vertical="center"/>
      <protection locked="0"/>
    </xf>
    <xf numFmtId="4" fontId="10" fillId="0" borderId="45" xfId="0" applyNumberFormat="1" applyFont="1" applyFill="1" applyBorder="1" applyAlignment="1" applyProtection="1">
      <alignment vertical="center"/>
    </xf>
    <xf numFmtId="4" fontId="27" fillId="0" borderId="0" xfId="0" applyNumberFormat="1" applyFont="1" applyAlignment="1">
      <alignment vertic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4" fontId="7" fillId="0" borderId="0" xfId="0" applyNumberFormat="1" applyFont="1" applyFill="1" applyAlignment="1">
      <alignment vertical="center"/>
    </xf>
    <xf numFmtId="4" fontId="7" fillId="0" borderId="43" xfId="0" applyNumberFormat="1" applyFont="1" applyFill="1" applyBorder="1" applyAlignment="1" applyProtection="1">
      <alignment vertical="center"/>
    </xf>
    <xf numFmtId="4" fontId="7" fillId="0" borderId="44" xfId="0" applyNumberFormat="1" applyFont="1" applyFill="1" applyBorder="1" applyAlignment="1" applyProtection="1">
      <alignment vertical="center"/>
    </xf>
    <xf numFmtId="4" fontId="7" fillId="0" borderId="44" xfId="0" applyNumberFormat="1" applyFont="1" applyBorder="1" applyAlignment="1" applyProtection="1">
      <alignment vertical="center"/>
      <protection locked="0"/>
    </xf>
    <xf numFmtId="0" fontId="7" fillId="0" borderId="0" xfId="0" applyNumberFormat="1" applyFont="1" applyAlignment="1">
      <alignment vertical="center"/>
    </xf>
    <xf numFmtId="4" fontId="10" fillId="2" borderId="3" xfId="0" applyNumberFormat="1" applyFont="1" applyFill="1" applyBorder="1" applyAlignment="1">
      <alignment horizontal="center" vertical="center"/>
    </xf>
    <xf numFmtId="4" fontId="10" fillId="5" borderId="42" xfId="0" applyNumberFormat="1" applyFont="1" applyFill="1" applyBorder="1" applyAlignment="1">
      <alignment horizontal="center" vertical="center"/>
    </xf>
    <xf numFmtId="4" fontId="10" fillId="5" borderId="4" xfId="0" applyNumberFormat="1" applyFont="1" applyFill="1" applyBorder="1" applyAlignment="1">
      <alignment horizontal="center" vertical="center"/>
    </xf>
    <xf numFmtId="4" fontId="7" fillId="0" borderId="95" xfId="0" applyNumberFormat="1" applyFont="1" applyFill="1" applyBorder="1" applyAlignment="1" applyProtection="1">
      <alignment vertical="center"/>
      <protection locked="0"/>
    </xf>
    <xf numFmtId="4" fontId="7" fillId="0" borderId="83" xfId="0" applyNumberFormat="1" applyFont="1" applyFill="1" applyBorder="1" applyAlignment="1" applyProtection="1">
      <alignment vertical="center"/>
      <protection locked="0"/>
    </xf>
    <xf numFmtId="4" fontId="7" fillId="0" borderId="105" xfId="0" applyNumberFormat="1" applyFont="1" applyFill="1" applyBorder="1" applyAlignment="1" applyProtection="1">
      <alignment vertical="center"/>
      <protection locked="0"/>
    </xf>
    <xf numFmtId="4" fontId="7" fillId="0" borderId="86" xfId="0" applyNumberFormat="1" applyFont="1" applyFill="1" applyBorder="1" applyAlignment="1" applyProtection="1">
      <alignment vertical="center"/>
      <protection locked="0"/>
    </xf>
    <xf numFmtId="4" fontId="7" fillId="0" borderId="87" xfId="0" applyNumberFormat="1" applyFont="1" applyFill="1" applyBorder="1" applyAlignment="1" applyProtection="1">
      <alignment vertical="center"/>
      <protection locked="0"/>
    </xf>
    <xf numFmtId="0" fontId="7" fillId="0" borderId="74" xfId="0" applyNumberFormat="1" applyFont="1" applyBorder="1" applyAlignment="1">
      <alignment vertical="center" wrapText="1"/>
    </xf>
    <xf numFmtId="0" fontId="7" fillId="0" borderId="72" xfId="0" applyNumberFormat="1" applyFont="1" applyBorder="1" applyAlignment="1">
      <alignment vertical="center" wrapText="1"/>
    </xf>
    <xf numFmtId="4" fontId="10" fillId="0" borderId="0" xfId="0" applyNumberFormat="1" applyFont="1" applyAlignment="1">
      <alignment vertical="center"/>
    </xf>
    <xf numFmtId="4" fontId="10" fillId="0" borderId="96" xfId="0" applyNumberFormat="1" applyFont="1" applyFill="1" applyBorder="1" applyAlignment="1">
      <alignment horizontal="right" vertical="center"/>
    </xf>
    <xf numFmtId="4" fontId="10" fillId="0" borderId="9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8" fillId="0" borderId="0" xfId="0" applyFont="1" applyAlignment="1"/>
    <xf numFmtId="4" fontId="7" fillId="0" borderId="3" xfId="0" applyNumberFormat="1" applyFont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4" fontId="7" fillId="0" borderId="82" xfId="0" applyNumberFormat="1" applyFont="1" applyFill="1" applyBorder="1" applyAlignment="1">
      <alignment horizontal="left" vertical="center" wrapText="1"/>
    </xf>
    <xf numFmtId="4" fontId="7" fillId="0" borderId="46" xfId="0" applyNumberFormat="1" applyFont="1" applyFill="1" applyBorder="1" applyAlignment="1">
      <alignment horizontal="left" vertical="center" wrapText="1"/>
    </xf>
    <xf numFmtId="4" fontId="7" fillId="0" borderId="111" xfId="0" applyNumberFormat="1" applyFont="1" applyFill="1" applyBorder="1" applyAlignment="1">
      <alignment horizontal="left" vertical="center" wrapText="1"/>
    </xf>
    <xf numFmtId="4" fontId="7" fillId="0" borderId="50" xfId="0" applyNumberFormat="1" applyFont="1" applyFill="1" applyBorder="1" applyAlignment="1">
      <alignment horizontal="left" vertical="center" wrapText="1"/>
    </xf>
    <xf numFmtId="4" fontId="10" fillId="5" borderId="90" xfId="0" applyNumberFormat="1" applyFont="1" applyFill="1" applyBorder="1" applyAlignment="1">
      <alignment vertical="center"/>
    </xf>
    <xf numFmtId="4" fontId="10" fillId="5" borderId="5" xfId="0" applyNumberFormat="1" applyFont="1" applyFill="1" applyBorder="1" applyAlignment="1">
      <alignment vertical="center"/>
    </xf>
    <xf numFmtId="4" fontId="10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" fontId="10" fillId="0" borderId="0" xfId="0" applyNumberFormat="1" applyFont="1" applyAlignment="1">
      <alignment horizontal="left" vertical="center"/>
    </xf>
    <xf numFmtId="4" fontId="10" fillId="5" borderId="3" xfId="0" applyNumberFormat="1" applyFont="1" applyFill="1" applyBorder="1" applyAlignment="1">
      <alignment horizontal="center" vertical="center" wrapText="1"/>
    </xf>
    <xf numFmtId="4" fontId="10" fillId="5" borderId="5" xfId="0" applyNumberFormat="1" applyFont="1" applyFill="1" applyBorder="1" applyAlignment="1">
      <alignment horizontal="center" vertical="center" wrapText="1"/>
    </xf>
    <xf numFmtId="4" fontId="10" fillId="5" borderId="6" xfId="0" applyNumberFormat="1" applyFont="1" applyFill="1" applyBorder="1" applyAlignment="1">
      <alignment horizontal="center" vertical="center"/>
    </xf>
    <xf numFmtId="4" fontId="10" fillId="5" borderId="93" xfId="0" applyNumberFormat="1" applyFont="1" applyFill="1" applyBorder="1" applyAlignment="1">
      <alignment horizontal="center" vertical="center"/>
    </xf>
    <xf numFmtId="4" fontId="10" fillId="2" borderId="94" xfId="0" applyNumberFormat="1" applyFont="1" applyFill="1" applyBorder="1" applyAlignment="1">
      <alignment horizontal="center" vertical="center"/>
    </xf>
    <xf numFmtId="4" fontId="10" fillId="5" borderId="1" xfId="0" applyNumberFormat="1" applyFont="1" applyFill="1" applyBorder="1" applyAlignment="1">
      <alignment horizontal="center" vertical="center"/>
    </xf>
    <xf numFmtId="4" fontId="4" fillId="0" borderId="108" xfId="0" applyNumberFormat="1" applyFont="1" applyFill="1" applyBorder="1" applyAlignment="1">
      <alignment horizontal="center" vertical="center" wrapText="1"/>
    </xf>
    <xf numFmtId="4" fontId="3" fillId="0" borderId="109" xfId="0" applyNumberFormat="1" applyFont="1" applyFill="1" applyBorder="1" applyAlignment="1">
      <alignment horizontal="center" vertical="center"/>
    </xf>
    <xf numFmtId="4" fontId="3" fillId="0" borderId="98" xfId="0" applyNumberFormat="1" applyFont="1" applyFill="1" applyBorder="1" applyAlignment="1">
      <alignment horizontal="center" vertical="center"/>
    </xf>
    <xf numFmtId="4" fontId="7" fillId="0" borderId="110" xfId="0" applyNumberFormat="1" applyFont="1" applyFill="1" applyBorder="1" applyAlignment="1">
      <alignment vertical="center" wrapText="1"/>
    </xf>
    <xf numFmtId="4" fontId="7" fillId="0" borderId="44" xfId="0" applyNumberFormat="1" applyFont="1" applyFill="1" applyBorder="1" applyAlignment="1">
      <alignment vertical="center" wrapText="1"/>
    </xf>
    <xf numFmtId="4" fontId="7" fillId="0" borderId="82" xfId="0" applyNumberFormat="1" applyFont="1" applyFill="1" applyBorder="1" applyAlignment="1">
      <alignment vertical="center" wrapText="1"/>
    </xf>
    <xf numFmtId="4" fontId="7" fillId="0" borderId="46" xfId="0" applyNumberFormat="1" applyFont="1" applyFill="1" applyBorder="1" applyAlignment="1">
      <alignment vertical="center" wrapText="1"/>
    </xf>
    <xf numFmtId="4" fontId="21" fillId="0" borderId="95" xfId="0" applyNumberFormat="1" applyFont="1" applyFill="1" applyBorder="1" applyAlignment="1" applyProtection="1">
      <alignment vertical="center" wrapText="1"/>
      <protection locked="0"/>
    </xf>
    <xf numFmtId="4" fontId="21" fillId="0" borderId="83" xfId="0" applyNumberFormat="1" applyFont="1" applyFill="1" applyBorder="1" applyAlignment="1" applyProtection="1">
      <alignment vertical="center" wrapText="1"/>
      <protection locked="0"/>
    </xf>
    <xf numFmtId="4" fontId="21" fillId="0" borderId="46" xfId="0" applyNumberFormat="1" applyFont="1" applyFill="1" applyBorder="1" applyAlignment="1" applyProtection="1">
      <alignment vertical="center" wrapText="1"/>
      <protection locked="0"/>
    </xf>
    <xf numFmtId="4" fontId="21" fillId="0" borderId="102" xfId="0" applyNumberFormat="1" applyFont="1" applyFill="1" applyBorder="1" applyAlignment="1" applyProtection="1">
      <alignment vertical="center"/>
      <protection locked="0"/>
    </xf>
    <xf numFmtId="4" fontId="21" fillId="0" borderId="106" xfId="0" applyNumberFormat="1" applyFont="1" applyFill="1" applyBorder="1" applyAlignment="1" applyProtection="1">
      <alignment vertical="center"/>
      <protection locked="0"/>
    </xf>
    <xf numFmtId="4" fontId="21" fillId="0" borderId="50" xfId="0" applyNumberFormat="1" applyFont="1" applyFill="1" applyBorder="1" applyAlignment="1" applyProtection="1">
      <alignment vertical="center"/>
      <protection locked="0"/>
    </xf>
    <xf numFmtId="4" fontId="4" fillId="2" borderId="3" xfId="0" applyNumberFormat="1" applyFont="1" applyFill="1" applyBorder="1" applyAlignment="1" applyProtection="1">
      <alignment horizontal="left" vertical="center"/>
      <protection locked="0"/>
    </xf>
    <xf numFmtId="4" fontId="4" fillId="2" borderId="4" xfId="0" applyNumberFormat="1" applyFont="1" applyFill="1" applyBorder="1" applyAlignment="1" applyProtection="1">
      <alignment horizontal="left" vertical="center"/>
      <protection locked="0"/>
    </xf>
    <xf numFmtId="4" fontId="4" fillId="2" borderId="5" xfId="0" applyNumberFormat="1" applyFont="1" applyFill="1" applyBorder="1" applyAlignment="1" applyProtection="1">
      <alignment horizontal="left" vertical="center"/>
      <protection locked="0"/>
    </xf>
    <xf numFmtId="4" fontId="10" fillId="2" borderId="3" xfId="0" applyNumberFormat="1" applyFont="1" applyFill="1" applyBorder="1" applyAlignment="1" applyProtection="1">
      <alignment horizontal="center" vertical="center"/>
      <protection locked="0"/>
    </xf>
    <xf numFmtId="4" fontId="10" fillId="2" borderId="4" xfId="0" applyNumberFormat="1" applyFont="1" applyFill="1" applyBorder="1" applyAlignment="1" applyProtection="1">
      <alignment horizontal="center" vertical="center"/>
      <protection locked="0"/>
    </xf>
    <xf numFmtId="4" fontId="10" fillId="2" borderId="5" xfId="0" applyNumberFormat="1" applyFont="1" applyFill="1" applyBorder="1" applyAlignment="1" applyProtection="1">
      <alignment horizontal="center" vertical="center"/>
      <protection locked="0"/>
    </xf>
    <xf numFmtId="4" fontId="4" fillId="0" borderId="3" xfId="0" applyNumberFormat="1" applyFont="1" applyFill="1" applyBorder="1" applyAlignment="1" applyProtection="1">
      <alignment vertical="center" wrapText="1"/>
      <protection locked="0"/>
    </xf>
    <xf numFmtId="4" fontId="4" fillId="0" borderId="4" xfId="0" applyNumberFormat="1" applyFont="1" applyFill="1" applyBorder="1" applyAlignment="1" applyProtection="1">
      <alignment vertical="center" wrapText="1"/>
      <protection locked="0"/>
    </xf>
    <xf numFmtId="4" fontId="4" fillId="0" borderId="5" xfId="0" applyNumberFormat="1" applyFont="1" applyFill="1" applyBorder="1" applyAlignment="1" applyProtection="1">
      <alignment vertical="center" wrapText="1"/>
      <protection locked="0"/>
    </xf>
    <xf numFmtId="4" fontId="21" fillId="0" borderId="61" xfId="0" applyNumberFormat="1" applyFont="1" applyFill="1" applyBorder="1" applyAlignment="1" applyProtection="1">
      <alignment vertical="center"/>
      <protection locked="0"/>
    </xf>
    <xf numFmtId="4" fontId="21" fillId="0" borderId="62" xfId="0" applyNumberFormat="1" applyFont="1" applyFill="1" applyBorder="1" applyAlignment="1" applyProtection="1">
      <alignment vertical="center"/>
      <protection locked="0"/>
    </xf>
    <xf numFmtId="4" fontId="21" fillId="0" borderId="44" xfId="0" applyNumberFormat="1" applyFont="1" applyFill="1" applyBorder="1" applyAlignment="1" applyProtection="1">
      <alignment vertical="center"/>
      <protection locked="0"/>
    </xf>
    <xf numFmtId="4" fontId="21" fillId="0" borderId="96" xfId="0" applyNumberFormat="1" applyFont="1" applyFill="1" applyBorder="1" applyAlignment="1" applyProtection="1">
      <alignment vertical="center"/>
      <protection locked="0"/>
    </xf>
    <xf numFmtId="4" fontId="21" fillId="0" borderId="91" xfId="0" applyNumberFormat="1" applyFont="1" applyFill="1" applyBorder="1" applyAlignment="1" applyProtection="1">
      <alignment vertical="center"/>
      <protection locked="0"/>
    </xf>
    <xf numFmtId="4" fontId="21" fillId="0" borderId="67" xfId="0" applyNumberFormat="1" applyFont="1" applyFill="1" applyBorder="1" applyAlignment="1" applyProtection="1">
      <alignment vertical="center"/>
      <protection locked="0"/>
    </xf>
    <xf numFmtId="4" fontId="21" fillId="0" borderId="95" xfId="0" applyNumberFormat="1" applyFont="1" applyFill="1" applyBorder="1" applyAlignment="1" applyProtection="1">
      <alignment vertical="center"/>
      <protection locked="0"/>
    </xf>
    <xf numFmtId="4" fontId="21" fillId="0" borderId="83" xfId="0" applyNumberFormat="1" applyFont="1" applyFill="1" applyBorder="1" applyAlignment="1" applyProtection="1">
      <alignment vertical="center"/>
      <protection locked="0"/>
    </xf>
    <xf numFmtId="4" fontId="21" fillId="0" borderId="46" xfId="0" applyNumberFormat="1" applyFont="1" applyFill="1" applyBorder="1" applyAlignment="1" applyProtection="1">
      <alignment vertical="center"/>
      <protection locked="0"/>
    </xf>
    <xf numFmtId="4" fontId="20" fillId="0" borderId="102" xfId="0" applyNumberFormat="1" applyFont="1" applyFill="1" applyBorder="1" applyAlignment="1" applyProtection="1">
      <alignment vertical="center"/>
      <protection locked="0"/>
    </xf>
    <xf numFmtId="4" fontId="20" fillId="0" borderId="106" xfId="0" applyNumberFormat="1" applyFont="1" applyFill="1" applyBorder="1" applyAlignment="1" applyProtection="1">
      <alignment vertical="center"/>
      <protection locked="0"/>
    </xf>
    <xf numFmtId="4" fontId="20" fillId="0" borderId="50" xfId="0" applyNumberFormat="1" applyFont="1" applyFill="1" applyBorder="1" applyAlignment="1" applyProtection="1">
      <alignment vertical="center"/>
      <protection locked="0"/>
    </xf>
    <xf numFmtId="4" fontId="10" fillId="0" borderId="0" xfId="0" applyNumberFormat="1" applyFont="1" applyAlignment="1" applyProtection="1">
      <alignment horizontal="left" vertical="center"/>
      <protection locked="0"/>
    </xf>
    <xf numFmtId="4" fontId="21" fillId="0" borderId="61" xfId="0" applyNumberFormat="1" applyFont="1" applyFill="1" applyBorder="1" applyAlignment="1" applyProtection="1">
      <alignment vertical="center" wrapText="1"/>
      <protection locked="0"/>
    </xf>
    <xf numFmtId="4" fontId="21" fillId="0" borderId="62" xfId="0" applyNumberFormat="1" applyFont="1" applyFill="1" applyBorder="1" applyAlignment="1" applyProtection="1">
      <alignment vertical="center" wrapText="1"/>
      <protection locked="0"/>
    </xf>
    <xf numFmtId="4" fontId="21" fillId="0" borderId="44" xfId="0" applyNumberFormat="1" applyFont="1" applyFill="1" applyBorder="1" applyAlignment="1" applyProtection="1">
      <alignment vertical="center" wrapText="1"/>
      <protection locked="0"/>
    </xf>
    <xf numFmtId="4" fontId="21" fillId="0" borderId="29" xfId="0" applyNumberFormat="1" applyFont="1" applyFill="1" applyBorder="1" applyAlignment="1" applyProtection="1">
      <alignment vertical="center" wrapText="1"/>
      <protection locked="0"/>
    </xf>
    <xf numFmtId="4" fontId="21" fillId="0" borderId="0" xfId="0" applyNumberFormat="1" applyFont="1" applyFill="1" applyBorder="1" applyAlignment="1" applyProtection="1">
      <alignment vertical="center" wrapText="1"/>
      <protection locked="0"/>
    </xf>
    <xf numFmtId="4" fontId="21" fillId="0" borderId="30" xfId="0" applyNumberFormat="1" applyFont="1" applyFill="1" applyBorder="1" applyAlignment="1" applyProtection="1">
      <alignment vertical="center" wrapText="1"/>
      <protection locked="0"/>
    </xf>
    <xf numFmtId="4" fontId="4" fillId="0" borderId="3" xfId="0" applyNumberFormat="1" applyFont="1" applyFill="1" applyBorder="1" applyAlignment="1" applyProtection="1">
      <alignment vertical="center"/>
      <protection locked="0"/>
    </xf>
    <xf numFmtId="4" fontId="4" fillId="0" borderId="4" xfId="0" applyNumberFormat="1" applyFont="1" applyFill="1" applyBorder="1" applyAlignment="1" applyProtection="1">
      <alignment vertical="center"/>
      <protection locked="0"/>
    </xf>
    <xf numFmtId="4" fontId="4" fillId="0" borderId="5" xfId="0" applyNumberFormat="1" applyFont="1" applyFill="1" applyBorder="1" applyAlignment="1" applyProtection="1">
      <alignment vertical="center"/>
      <protection locked="0"/>
    </xf>
    <xf numFmtId="4" fontId="20" fillId="0" borderId="95" xfId="0" applyNumberFormat="1" applyFont="1" applyFill="1" applyBorder="1" applyAlignment="1">
      <alignment vertical="center" wrapText="1"/>
    </xf>
    <xf numFmtId="4" fontId="20" fillId="0" borderId="83" xfId="0" applyNumberFormat="1" applyFont="1" applyFill="1" applyBorder="1" applyAlignment="1">
      <alignment vertical="center" wrapText="1"/>
    </xf>
    <xf numFmtId="4" fontId="20" fillId="0" borderId="46" xfId="0" applyNumberFormat="1" applyFont="1" applyFill="1" applyBorder="1" applyAlignment="1">
      <alignment vertical="center" wrapText="1"/>
    </xf>
    <xf numFmtId="4" fontId="21" fillId="0" borderId="102" xfId="0" applyNumberFormat="1" applyFont="1" applyFill="1" applyBorder="1" applyAlignment="1" applyProtection="1">
      <alignment vertical="center" wrapText="1"/>
      <protection locked="0"/>
    </xf>
    <xf numFmtId="4" fontId="21" fillId="0" borderId="106" xfId="0" applyNumberFormat="1" applyFont="1" applyFill="1" applyBorder="1" applyAlignment="1" applyProtection="1">
      <alignment vertical="center" wrapText="1"/>
      <protection locked="0"/>
    </xf>
    <xf numFmtId="4" fontId="21" fillId="0" borderId="50" xfId="0" applyNumberFormat="1" applyFont="1" applyFill="1" applyBorder="1" applyAlignment="1" applyProtection="1">
      <alignment vertical="center" wrapText="1"/>
      <protection locked="0"/>
    </xf>
    <xf numFmtId="4" fontId="4" fillId="2" borderId="3" xfId="0" applyNumberFormat="1" applyFont="1" applyFill="1" applyBorder="1" applyAlignment="1" applyProtection="1">
      <alignment horizontal="center" vertical="center"/>
      <protection locked="0"/>
    </xf>
    <xf numFmtId="4" fontId="4" fillId="2" borderId="4" xfId="0" applyNumberFormat="1" applyFont="1" applyFill="1" applyBorder="1" applyAlignment="1" applyProtection="1">
      <alignment horizontal="center" vertical="center"/>
      <protection locked="0"/>
    </xf>
    <xf numFmtId="4" fontId="4" fillId="2" borderId="5" xfId="0" applyNumberFormat="1" applyFont="1" applyFill="1" applyBorder="1" applyAlignment="1" applyProtection="1">
      <alignment horizontal="center" vertical="center"/>
      <protection locked="0"/>
    </xf>
    <xf numFmtId="4" fontId="4" fillId="0" borderId="94" xfId="0" applyNumberFormat="1" applyFont="1" applyFill="1" applyBorder="1" applyAlignment="1" applyProtection="1">
      <alignment vertical="center" wrapText="1"/>
      <protection locked="0"/>
    </xf>
    <xf numFmtId="4" fontId="4" fillId="0" borderId="1" xfId="0" applyNumberFormat="1" applyFont="1" applyFill="1" applyBorder="1" applyAlignment="1" applyProtection="1">
      <alignment vertical="center" wrapText="1"/>
      <protection locked="0"/>
    </xf>
    <xf numFmtId="4" fontId="4" fillId="0" borderId="2" xfId="0" applyNumberFormat="1" applyFont="1" applyFill="1" applyBorder="1" applyAlignment="1" applyProtection="1">
      <alignment vertical="center" wrapText="1"/>
      <protection locked="0"/>
    </xf>
    <xf numFmtId="4" fontId="10" fillId="0" borderId="95" xfId="0" applyNumberFormat="1" applyFont="1" applyFill="1" applyBorder="1" applyAlignment="1" applyProtection="1">
      <alignment vertical="center"/>
      <protection locked="0"/>
    </xf>
    <xf numFmtId="4" fontId="10" fillId="0" borderId="83" xfId="0" applyNumberFormat="1" applyFont="1" applyFill="1" applyBorder="1" applyAlignment="1" applyProtection="1">
      <alignment vertical="center"/>
      <protection locked="0"/>
    </xf>
    <xf numFmtId="4" fontId="10" fillId="0" borderId="46" xfId="0" applyNumberFormat="1" applyFont="1" applyFill="1" applyBorder="1" applyAlignment="1" applyProtection="1">
      <alignment vertical="center"/>
      <protection locked="0"/>
    </xf>
    <xf numFmtId="4" fontId="20" fillId="0" borderId="95" xfId="0" applyNumberFormat="1" applyFont="1" applyFill="1" applyBorder="1" applyAlignment="1" applyProtection="1">
      <alignment vertical="center" wrapText="1"/>
      <protection locked="0"/>
    </xf>
    <xf numFmtId="4" fontId="20" fillId="0" borderId="83" xfId="0" applyNumberFormat="1" applyFont="1" applyFill="1" applyBorder="1" applyAlignment="1" applyProtection="1">
      <alignment vertical="center" wrapText="1"/>
      <protection locked="0"/>
    </xf>
    <xf numFmtId="4" fontId="20" fillId="0" borderId="46" xfId="0" applyNumberFormat="1" applyFont="1" applyFill="1" applyBorder="1" applyAlignment="1" applyProtection="1">
      <alignment vertical="center" wrapText="1"/>
      <protection locked="0"/>
    </xf>
    <xf numFmtId="4" fontId="4" fillId="0" borderId="3" xfId="0" applyNumberFormat="1" applyFont="1" applyBorder="1" applyAlignment="1" applyProtection="1">
      <alignment horizontal="left" vertical="center" wrapText="1"/>
      <protection locked="0"/>
    </xf>
    <xf numFmtId="4" fontId="4" fillId="0" borderId="4" xfId="0" applyNumberFormat="1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left" vertical="center" wrapText="1"/>
      <protection locked="0"/>
    </xf>
    <xf numFmtId="4" fontId="10" fillId="0" borderId="61" xfId="0" applyNumberFormat="1" applyFont="1" applyFill="1" applyBorder="1" applyAlignment="1" applyProtection="1">
      <alignment vertical="center" wrapText="1"/>
      <protection locked="0"/>
    </xf>
    <xf numFmtId="4" fontId="10" fillId="0" borderId="62" xfId="0" applyNumberFormat="1" applyFont="1" applyFill="1" applyBorder="1" applyAlignment="1" applyProtection="1">
      <alignment vertical="center" wrapText="1"/>
      <protection locked="0"/>
    </xf>
    <xf numFmtId="4" fontId="10" fillId="0" borderId="44" xfId="0" applyNumberFormat="1" applyFont="1" applyFill="1" applyBorder="1" applyAlignment="1" applyProtection="1">
      <alignment vertical="center" wrapText="1"/>
      <protection locked="0"/>
    </xf>
    <xf numFmtId="4" fontId="10" fillId="0" borderId="95" xfId="0" applyNumberFormat="1" applyFont="1" applyFill="1" applyBorder="1" applyAlignment="1" applyProtection="1">
      <alignment vertical="center" wrapText="1"/>
      <protection locked="0"/>
    </xf>
    <xf numFmtId="4" fontId="10" fillId="0" borderId="83" xfId="0" applyNumberFormat="1" applyFont="1" applyFill="1" applyBorder="1" applyAlignment="1" applyProtection="1">
      <alignment vertical="center" wrapText="1"/>
      <protection locked="0"/>
    </xf>
    <xf numFmtId="4" fontId="10" fillId="0" borderId="46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left" wrapText="1"/>
    </xf>
    <xf numFmtId="0" fontId="3" fillId="0" borderId="0" xfId="0" applyFont="1" applyAlignment="1"/>
    <xf numFmtId="4" fontId="4" fillId="0" borderId="94" xfId="0" applyNumberFormat="1" applyFont="1" applyFill="1" applyBorder="1" applyAlignment="1" applyProtection="1">
      <alignment vertical="center"/>
      <protection locked="0"/>
    </xf>
    <xf numFmtId="4" fontId="4" fillId="0" borderId="1" xfId="0" applyNumberFormat="1" applyFont="1" applyFill="1" applyBorder="1" applyAlignment="1" applyProtection="1">
      <alignment vertical="center"/>
      <protection locked="0"/>
    </xf>
    <xf numFmtId="4" fontId="4" fillId="0" borderId="2" xfId="0" applyNumberFormat="1" applyFont="1" applyFill="1" applyBorder="1" applyAlignment="1" applyProtection="1">
      <alignment vertical="center"/>
      <protection locked="0"/>
    </xf>
    <xf numFmtId="4" fontId="7" fillId="0" borderId="95" xfId="0" applyNumberFormat="1" applyFont="1" applyFill="1" applyBorder="1" applyAlignment="1" applyProtection="1">
      <alignment horizontal="left" vertical="center" wrapText="1"/>
      <protection locked="0"/>
    </xf>
    <xf numFmtId="4" fontId="7" fillId="0" borderId="46" xfId="0" applyNumberFormat="1" applyFont="1" applyFill="1" applyBorder="1" applyAlignment="1" applyProtection="1">
      <alignment horizontal="left" vertical="center" wrapText="1"/>
      <protection locked="0"/>
    </xf>
    <xf numFmtId="4" fontId="7" fillId="0" borderId="95" xfId="0" applyNumberFormat="1" applyFont="1" applyBorder="1" applyAlignment="1" applyProtection="1">
      <alignment horizontal="left" vertical="center" wrapText="1"/>
      <protection locked="0"/>
    </xf>
    <xf numFmtId="4" fontId="7" fillId="0" borderId="46" xfId="0" applyNumberFormat="1" applyFont="1" applyBorder="1" applyAlignment="1" applyProtection="1">
      <alignment horizontal="left" vertical="center" wrapText="1"/>
      <protection locked="0"/>
    </xf>
    <xf numFmtId="4" fontId="7" fillId="0" borderId="102" xfId="0" applyNumberFormat="1" applyFont="1" applyFill="1" applyBorder="1" applyAlignment="1" applyProtection="1">
      <alignment horizontal="left" vertical="center"/>
      <protection locked="0"/>
    </xf>
    <xf numFmtId="4" fontId="7" fillId="0" borderId="50" xfId="0" applyNumberFormat="1" applyFont="1" applyFill="1" applyBorder="1" applyAlignment="1" applyProtection="1">
      <alignment horizontal="left" vertical="center"/>
      <protection locked="0"/>
    </xf>
    <xf numFmtId="4" fontId="10" fillId="2" borderId="3" xfId="0" applyNumberFormat="1" applyFont="1" applyFill="1" applyBorder="1" applyAlignment="1" applyProtection="1">
      <alignment horizontal="left" vertical="center"/>
      <protection locked="0"/>
    </xf>
    <xf numFmtId="4" fontId="10" fillId="2" borderId="5" xfId="0" applyNumberFormat="1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" fontId="7" fillId="0" borderId="95" xfId="0" applyNumberFormat="1" applyFont="1" applyBorder="1" applyAlignment="1" applyProtection="1">
      <alignment horizontal="left" vertical="center"/>
      <protection locked="0"/>
    </xf>
    <xf numFmtId="4" fontId="7" fillId="0" borderId="46" xfId="0" applyNumberFormat="1" applyFont="1" applyBorder="1" applyAlignment="1" applyProtection="1">
      <alignment horizontal="left" vertical="center"/>
      <protection locked="0"/>
    </xf>
    <xf numFmtId="4" fontId="7" fillId="0" borderId="95" xfId="0" applyNumberFormat="1" applyFont="1" applyFill="1" applyBorder="1" applyAlignment="1" applyProtection="1">
      <alignment horizontal="left" vertical="center"/>
      <protection locked="0"/>
    </xf>
    <xf numFmtId="4" fontId="7" fillId="0" borderId="46" xfId="0" applyNumberFormat="1" applyFont="1" applyFill="1" applyBorder="1" applyAlignment="1" applyProtection="1">
      <alignment horizontal="left" vertical="center"/>
      <protection locked="0"/>
    </xf>
    <xf numFmtId="4" fontId="3" fillId="0" borderId="95" xfId="0" applyNumberFormat="1" applyFont="1" applyFill="1" applyBorder="1" applyAlignment="1" applyProtection="1">
      <alignment horizontal="left" vertical="center" wrapText="1"/>
      <protection locked="0"/>
    </xf>
    <xf numFmtId="4" fontId="3" fillId="0" borderId="46" xfId="0" applyNumberFormat="1" applyFont="1" applyFill="1" applyBorder="1" applyAlignment="1" applyProtection="1">
      <alignment horizontal="left" vertical="center" wrapText="1"/>
      <protection locked="0"/>
    </xf>
    <xf numFmtId="4" fontId="10" fillId="2" borderId="6" xfId="0" applyNumberFormat="1" applyFont="1" applyFill="1" applyBorder="1" applyAlignment="1" applyProtection="1">
      <alignment horizontal="center" vertical="center"/>
      <protection locked="0"/>
    </xf>
    <xf numFmtId="4" fontId="10" fillId="2" borderId="27" xfId="0" applyNumberFormat="1" applyFont="1" applyFill="1" applyBorder="1" applyAlignment="1" applyProtection="1">
      <alignment horizontal="center" vertical="center"/>
      <protection locked="0"/>
    </xf>
    <xf numFmtId="4" fontId="4" fillId="5" borderId="28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5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2" xfId="0" applyFont="1" applyBorder="1" applyAlignment="1">
      <alignment horizontal="center" vertical="center" wrapText="1"/>
    </xf>
    <xf numFmtId="0" fontId="8" fillId="2" borderId="9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" fontId="7" fillId="0" borderId="61" xfId="0" applyNumberFormat="1" applyFont="1" applyBorder="1" applyAlignment="1" applyProtection="1">
      <alignment horizontal="left" vertical="center"/>
      <protection locked="0"/>
    </xf>
    <xf numFmtId="4" fontId="7" fillId="0" borderId="44" xfId="0" applyNumberFormat="1" applyFont="1" applyBorder="1" applyAlignment="1" applyProtection="1">
      <alignment horizontal="left" vertical="center"/>
      <protection locked="0"/>
    </xf>
    <xf numFmtId="4" fontId="20" fillId="0" borderId="95" xfId="0" applyNumberFormat="1" applyFont="1" applyFill="1" applyBorder="1" applyAlignment="1" applyProtection="1">
      <alignment horizontal="left" vertical="center" wrapText="1" indent="1"/>
      <protection locked="0"/>
    </xf>
    <xf numFmtId="4" fontId="20" fillId="0" borderId="83" xfId="0" applyNumberFormat="1" applyFont="1" applyFill="1" applyBorder="1" applyAlignment="1" applyProtection="1">
      <alignment horizontal="left" vertical="center" wrapText="1" indent="1"/>
      <protection locked="0"/>
    </xf>
    <xf numFmtId="4" fontId="20" fillId="0" borderId="46" xfId="0" applyNumberFormat="1" applyFont="1" applyFill="1" applyBorder="1" applyAlignment="1" applyProtection="1">
      <alignment horizontal="left" vertical="center" wrapText="1" indent="1"/>
      <protection locked="0"/>
    </xf>
    <xf numFmtId="4" fontId="20" fillId="0" borderId="96" xfId="0" applyNumberFormat="1" applyFont="1" applyFill="1" applyBorder="1" applyAlignment="1" applyProtection="1">
      <alignment horizontal="left" vertical="center" wrapText="1" indent="1"/>
      <protection locked="0"/>
    </xf>
    <xf numFmtId="4" fontId="20" fillId="0" borderId="91" xfId="0" applyNumberFormat="1" applyFont="1" applyFill="1" applyBorder="1" applyAlignment="1" applyProtection="1">
      <alignment horizontal="left" vertical="center" wrapText="1" indent="1"/>
      <protection locked="0"/>
    </xf>
    <xf numFmtId="4" fontId="20" fillId="0" borderId="67" xfId="0" applyNumberFormat="1" applyFont="1" applyFill="1" applyBorder="1" applyAlignment="1" applyProtection="1">
      <alignment horizontal="left" vertical="center" wrapText="1" indent="1"/>
      <protection locked="0"/>
    </xf>
    <xf numFmtId="4" fontId="21" fillId="0" borderId="102" xfId="0" applyNumberFormat="1" applyFont="1" applyFill="1" applyBorder="1" applyAlignment="1" applyProtection="1">
      <alignment horizontal="left" vertical="center" wrapText="1" indent="1"/>
      <protection locked="0"/>
    </xf>
    <xf numFmtId="4" fontId="21" fillId="0" borderId="106" xfId="0" applyNumberFormat="1" applyFont="1" applyFill="1" applyBorder="1" applyAlignment="1" applyProtection="1">
      <alignment horizontal="left" vertical="center" wrapText="1" indent="1"/>
      <protection locked="0"/>
    </xf>
    <xf numFmtId="4" fontId="21" fillId="0" borderId="50" xfId="0" applyNumberFormat="1" applyFont="1" applyFill="1" applyBorder="1" applyAlignment="1" applyProtection="1">
      <alignment horizontal="left" vertical="center" wrapText="1" indent="1"/>
      <protection locked="0"/>
    </xf>
    <xf numFmtId="4" fontId="10" fillId="2" borderId="3" xfId="0" applyNumberFormat="1" applyFont="1" applyFill="1" applyBorder="1" applyAlignment="1" applyProtection="1">
      <alignment vertical="center"/>
      <protection locked="0"/>
    </xf>
    <xf numFmtId="4" fontId="10" fillId="2" borderId="4" xfId="0" applyNumberFormat="1" applyFont="1" applyFill="1" applyBorder="1" applyAlignment="1" applyProtection="1">
      <alignment vertical="center"/>
      <protection locked="0"/>
    </xf>
    <xf numFmtId="4" fontId="10" fillId="2" borderId="5" xfId="0" applyNumberFormat="1" applyFont="1" applyFill="1" applyBorder="1" applyAlignment="1" applyProtection="1">
      <alignment vertical="center"/>
      <protection locked="0"/>
    </xf>
    <xf numFmtId="4" fontId="20" fillId="0" borderId="95" xfId="0" applyNumberFormat="1" applyFont="1" applyFill="1" applyBorder="1" applyAlignment="1" applyProtection="1">
      <alignment horizontal="left" vertical="center" indent="1"/>
      <protection locked="0"/>
    </xf>
    <xf numFmtId="4" fontId="20" fillId="0" borderId="83" xfId="0" applyNumberFormat="1" applyFont="1" applyFill="1" applyBorder="1" applyAlignment="1" applyProtection="1">
      <alignment horizontal="left" vertical="center" indent="1"/>
      <protection locked="0"/>
    </xf>
    <xf numFmtId="4" fontId="20" fillId="0" borderId="46" xfId="0" applyNumberFormat="1" applyFont="1" applyFill="1" applyBorder="1" applyAlignment="1" applyProtection="1">
      <alignment horizontal="left" vertical="center" indent="1"/>
      <protection locked="0"/>
    </xf>
    <xf numFmtId="4" fontId="7" fillId="0" borderId="95" xfId="0" applyNumberFormat="1" applyFont="1" applyFill="1" applyBorder="1" applyAlignment="1" applyProtection="1">
      <alignment vertical="center"/>
      <protection locked="0"/>
    </xf>
    <xf numFmtId="4" fontId="7" fillId="0" borderId="83" xfId="0" applyNumberFormat="1" applyFont="1" applyFill="1" applyBorder="1" applyAlignment="1" applyProtection="1">
      <alignment vertical="center"/>
      <protection locked="0"/>
    </xf>
    <xf numFmtId="4" fontId="7" fillId="0" borderId="46" xfId="0" applyNumberFormat="1" applyFont="1" applyFill="1" applyBorder="1" applyAlignment="1" applyProtection="1">
      <alignment vertical="center"/>
      <protection locked="0"/>
    </xf>
    <xf numFmtId="4" fontId="21" fillId="0" borderId="95" xfId="0" applyNumberFormat="1" applyFont="1" applyFill="1" applyBorder="1" applyAlignment="1" applyProtection="1">
      <alignment horizontal="left" vertical="center" indent="1"/>
      <protection locked="0"/>
    </xf>
    <xf numFmtId="4" fontId="21" fillId="0" borderId="83" xfId="0" applyNumberFormat="1" applyFont="1" applyFill="1" applyBorder="1" applyAlignment="1" applyProtection="1">
      <alignment horizontal="left" vertical="center" indent="1"/>
      <protection locked="0"/>
    </xf>
    <xf numFmtId="4" fontId="21" fillId="0" borderId="46" xfId="0" applyNumberFormat="1" applyFont="1" applyFill="1" applyBorder="1" applyAlignment="1" applyProtection="1">
      <alignment horizontal="left" vertical="center" indent="1"/>
      <protection locked="0"/>
    </xf>
    <xf numFmtId="4" fontId="7" fillId="0" borderId="95" xfId="0" applyNumberFormat="1" applyFont="1" applyFill="1" applyBorder="1" applyAlignment="1" applyProtection="1">
      <alignment vertical="center" wrapText="1"/>
      <protection locked="0"/>
    </xf>
    <xf numFmtId="4" fontId="7" fillId="0" borderId="83" xfId="0" applyNumberFormat="1" applyFont="1" applyFill="1" applyBorder="1" applyAlignment="1" applyProtection="1">
      <alignment vertical="center" wrapText="1"/>
      <protection locked="0"/>
    </xf>
    <xf numFmtId="4" fontId="7" fillId="0" borderId="46" xfId="0" applyNumberFormat="1" applyFont="1" applyFill="1" applyBorder="1" applyAlignment="1" applyProtection="1">
      <alignment vertical="center" wrapText="1"/>
      <protection locked="0"/>
    </xf>
    <xf numFmtId="4" fontId="7" fillId="0" borderId="61" xfId="0" applyNumberFormat="1" applyFont="1" applyFill="1" applyBorder="1" applyAlignment="1" applyProtection="1">
      <alignment vertical="center"/>
      <protection locked="0"/>
    </xf>
    <xf numFmtId="4" fontId="7" fillId="0" borderId="62" xfId="0" applyNumberFormat="1" applyFont="1" applyFill="1" applyBorder="1" applyAlignment="1" applyProtection="1">
      <alignment vertical="center"/>
      <protection locked="0"/>
    </xf>
    <xf numFmtId="4" fontId="7" fillId="0" borderId="44" xfId="0" applyNumberFormat="1" applyFont="1" applyFill="1" applyBorder="1" applyAlignment="1" applyProtection="1">
      <alignment vertical="center"/>
      <protection locked="0"/>
    </xf>
    <xf numFmtId="4" fontId="7" fillId="0" borderId="102" xfId="0" applyNumberFormat="1" applyFont="1" applyFill="1" applyBorder="1" applyAlignment="1" applyProtection="1">
      <alignment vertical="center" wrapText="1"/>
      <protection locked="0"/>
    </xf>
    <xf numFmtId="4" fontId="7" fillId="0" borderId="106" xfId="0" applyNumberFormat="1" applyFont="1" applyFill="1" applyBorder="1" applyAlignment="1" applyProtection="1">
      <alignment vertical="center" wrapText="1"/>
      <protection locked="0"/>
    </xf>
    <xf numFmtId="4" fontId="7" fillId="0" borderId="50" xfId="0" applyNumberFormat="1" applyFont="1" applyFill="1" applyBorder="1" applyAlignment="1" applyProtection="1">
      <alignment vertical="center" wrapText="1"/>
      <protection locked="0"/>
    </xf>
    <xf numFmtId="4" fontId="4" fillId="0" borderId="3" xfId="0" applyNumberFormat="1" applyFont="1" applyFill="1" applyBorder="1" applyAlignment="1" applyProtection="1">
      <alignment horizontal="left" vertical="center" wrapText="1"/>
      <protection locked="0"/>
    </xf>
    <xf numFmtId="4" fontId="4" fillId="0" borderId="4" xfId="0" applyNumberFormat="1" applyFont="1" applyFill="1" applyBorder="1" applyAlignment="1" applyProtection="1">
      <alignment horizontal="left" vertical="center" wrapText="1"/>
      <protection locked="0"/>
    </xf>
    <xf numFmtId="4" fontId="4" fillId="0" borderId="5" xfId="0" applyNumberFormat="1" applyFont="1" applyFill="1" applyBorder="1" applyAlignment="1" applyProtection="1">
      <alignment horizontal="left" vertical="center" wrapText="1"/>
      <protection locked="0"/>
    </xf>
    <xf numFmtId="4" fontId="3" fillId="0" borderId="95" xfId="0" applyNumberFormat="1" applyFont="1" applyFill="1" applyBorder="1" applyAlignment="1" applyProtection="1">
      <alignment vertical="center"/>
      <protection locked="0"/>
    </xf>
    <xf numFmtId="4" fontId="3" fillId="0" borderId="83" xfId="0" applyNumberFormat="1" applyFont="1" applyFill="1" applyBorder="1" applyAlignment="1" applyProtection="1">
      <alignment vertical="center"/>
      <protection locked="0"/>
    </xf>
    <xf numFmtId="4" fontId="3" fillId="0" borderId="46" xfId="0" applyNumberFormat="1" applyFont="1" applyFill="1" applyBorder="1" applyAlignment="1" applyProtection="1">
      <alignment vertical="center"/>
      <protection locked="0"/>
    </xf>
    <xf numFmtId="4" fontId="7" fillId="0" borderId="3" xfId="0" applyNumberFormat="1" applyFont="1" applyBorder="1" applyAlignment="1">
      <alignment horizontal="right" vertical="center"/>
    </xf>
    <xf numFmtId="4" fontId="7" fillId="0" borderId="5" xfId="0" applyNumberFormat="1" applyFont="1" applyBorder="1" applyAlignment="1">
      <alignment horizontal="right" vertical="center"/>
    </xf>
    <xf numFmtId="4" fontId="7" fillId="0" borderId="94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4" fontId="3" fillId="0" borderId="96" xfId="0" applyNumberFormat="1" applyFont="1" applyFill="1" applyBorder="1" applyAlignment="1">
      <alignment vertical="center" wrapText="1"/>
    </xf>
    <xf numFmtId="4" fontId="3" fillId="0" borderId="67" xfId="0" applyNumberFormat="1" applyFont="1" applyFill="1" applyBorder="1" applyAlignment="1">
      <alignment vertical="center" wrapText="1"/>
    </xf>
    <xf numFmtId="4" fontId="3" fillId="0" borderId="102" xfId="0" applyNumberFormat="1" applyFont="1" applyFill="1" applyBorder="1" applyAlignment="1">
      <alignment vertical="center" wrapText="1"/>
    </xf>
    <xf numFmtId="4" fontId="3" fillId="0" borderId="50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4" fontId="10" fillId="2" borderId="3" xfId="0" applyNumberFormat="1" applyFont="1" applyFill="1" applyBorder="1" applyAlignment="1">
      <alignment horizontal="left" vertical="center" wrapText="1"/>
    </xf>
    <xf numFmtId="4" fontId="10" fillId="2" borderId="4" xfId="0" applyNumberFormat="1" applyFont="1" applyFill="1" applyBorder="1" applyAlignment="1">
      <alignment horizontal="left" vertical="center" wrapText="1"/>
    </xf>
    <xf numFmtId="4" fontId="10" fillId="2" borderId="5" xfId="0" applyNumberFormat="1" applyFont="1" applyFill="1" applyBorder="1" applyAlignment="1">
      <alignment horizontal="left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4" fontId="10" fillId="2" borderId="5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left" vertical="center" wrapText="1"/>
    </xf>
    <xf numFmtId="0" fontId="13" fillId="0" borderId="0" xfId="0" applyFont="1" applyFill="1" applyAlignment="1">
      <alignment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4" fontId="3" fillId="0" borderId="61" xfId="0" applyNumberFormat="1" applyFont="1" applyFill="1" applyBorder="1" applyAlignment="1">
      <alignment vertical="center" wrapText="1"/>
    </xf>
    <xf numFmtId="4" fontId="3" fillId="0" borderId="44" xfId="0" applyNumberFormat="1" applyFont="1" applyFill="1" applyBorder="1" applyAlignment="1">
      <alignment vertical="center" wrapText="1"/>
    </xf>
    <xf numFmtId="4" fontId="3" fillId="0" borderId="95" xfId="0" applyNumberFormat="1" applyFont="1" applyFill="1" applyBorder="1" applyAlignment="1">
      <alignment vertical="center" wrapText="1"/>
    </xf>
    <xf numFmtId="4" fontId="3" fillId="0" borderId="46" xfId="0" applyNumberFormat="1" applyFont="1" applyFill="1" applyBorder="1" applyAlignment="1">
      <alignment vertical="center" wrapText="1"/>
    </xf>
    <xf numFmtId="4" fontId="3" fillId="0" borderId="105" xfId="0" applyNumberFormat="1" applyFont="1" applyFill="1" applyBorder="1" applyAlignment="1">
      <alignment vertical="center" wrapText="1"/>
    </xf>
    <xf numFmtId="4" fontId="3" fillId="0" borderId="88" xfId="0" applyNumberFormat="1" applyFont="1" applyFill="1" applyBorder="1" applyAlignment="1">
      <alignment vertical="center" wrapText="1"/>
    </xf>
    <xf numFmtId="4" fontId="10" fillId="0" borderId="102" xfId="0" applyNumberFormat="1" applyFont="1" applyBorder="1" applyAlignment="1" applyProtection="1">
      <alignment horizontal="left" vertical="center" wrapText="1"/>
      <protection locked="0"/>
    </xf>
    <xf numFmtId="4" fontId="10" fillId="0" borderId="50" xfId="0" applyNumberFormat="1" applyFont="1" applyBorder="1" applyAlignment="1" applyProtection="1">
      <alignment horizontal="left" vertical="center" wrapText="1"/>
      <protection locked="0"/>
    </xf>
    <xf numFmtId="4" fontId="10" fillId="5" borderId="3" xfId="0" applyNumberFormat="1" applyFont="1" applyFill="1" applyBorder="1" applyAlignment="1" applyProtection="1">
      <alignment horizontal="justify" vertical="center" wrapText="1"/>
      <protection locked="0"/>
    </xf>
    <xf numFmtId="4" fontId="10" fillId="5" borderId="5" xfId="0" applyNumberFormat="1" applyFont="1" applyFill="1" applyBorder="1" applyAlignment="1" applyProtection="1">
      <alignment horizontal="justify" vertical="center" wrapText="1"/>
      <protection locked="0"/>
    </xf>
    <xf numFmtId="4" fontId="10" fillId="0" borderId="3" xfId="0" applyNumberFormat="1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4" fontId="20" fillId="0" borderId="95" xfId="0" applyNumberFormat="1" applyFont="1" applyFill="1" applyBorder="1" applyAlignment="1" applyProtection="1">
      <alignment horizontal="left" vertical="center" wrapText="1"/>
      <protection locked="0"/>
    </xf>
    <xf numFmtId="4" fontId="20" fillId="0" borderId="46" xfId="0" applyNumberFormat="1" applyFont="1" applyFill="1" applyBorder="1" applyAlignment="1" applyProtection="1">
      <alignment horizontal="left" vertical="center" wrapText="1"/>
      <protection locked="0"/>
    </xf>
    <xf numFmtId="4" fontId="17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61" xfId="0" applyNumberFormat="1" applyFont="1" applyBorder="1" applyAlignment="1" applyProtection="1">
      <alignment horizontal="left" vertical="center" wrapText="1"/>
      <protection locked="0"/>
    </xf>
    <xf numFmtId="4" fontId="10" fillId="0" borderId="44" xfId="0" applyNumberFormat="1" applyFont="1" applyBorder="1" applyAlignment="1" applyProtection="1">
      <alignment horizontal="left" vertical="center" wrapText="1"/>
      <protection locked="0"/>
    </xf>
    <xf numFmtId="4" fontId="10" fillId="0" borderId="95" xfId="0" applyNumberFormat="1" applyFont="1" applyBorder="1" applyAlignment="1" applyProtection="1">
      <alignment horizontal="left" vertical="center" wrapText="1"/>
      <protection locked="0"/>
    </xf>
    <xf numFmtId="4" fontId="10" fillId="0" borderId="46" xfId="0" applyNumberFormat="1" applyFont="1" applyBorder="1" applyAlignment="1" applyProtection="1">
      <alignment horizontal="left" vertical="center" wrapText="1"/>
      <protection locked="0"/>
    </xf>
    <xf numFmtId="4" fontId="10" fillId="0" borderId="95" xfId="0" applyNumberFormat="1" applyFont="1" applyFill="1" applyBorder="1" applyAlignment="1" applyProtection="1">
      <alignment horizontal="left" vertical="center" wrapText="1"/>
      <protection locked="0"/>
    </xf>
    <xf numFmtId="4" fontId="10" fillId="0" borderId="46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>
      <alignment horizontal="center" vertical="center" wrapText="1"/>
    </xf>
    <xf numFmtId="4" fontId="7" fillId="0" borderId="3" xfId="0" applyNumberFormat="1" applyFont="1" applyFill="1" applyBorder="1" applyAlignment="1" applyProtection="1">
      <alignment horizontal="left" vertical="center" wrapText="1"/>
      <protection locked="0"/>
    </xf>
    <xf numFmtId="4" fontId="7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Alignment="1"/>
    <xf numFmtId="4" fontId="12" fillId="0" borderId="0" xfId="0" applyNumberFormat="1" applyFont="1" applyFill="1" applyAlignment="1" applyProtection="1">
      <alignment horizontal="left" vertical="center" wrapText="1"/>
      <protection locked="0"/>
    </xf>
    <xf numFmtId="4" fontId="10" fillId="2" borderId="28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52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3" xfId="0" applyNumberFormat="1" applyFont="1" applyFill="1" applyBorder="1" applyAlignment="1" applyProtection="1">
      <alignment vertical="center"/>
      <protection locked="0"/>
    </xf>
    <xf numFmtId="4" fontId="4" fillId="5" borderId="5" xfId="0" applyNumberFormat="1" applyFont="1" applyFill="1" applyBorder="1" applyAlignment="1" applyProtection="1">
      <alignment vertical="center"/>
      <protection locked="0"/>
    </xf>
    <xf numFmtId="4" fontId="17" fillId="0" borderId="0" xfId="0" applyNumberFormat="1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4" fontId="4" fillId="5" borderId="3" xfId="0" applyNumberFormat="1" applyFont="1" applyFill="1" applyBorder="1" applyAlignment="1">
      <alignment horizontal="left" vertical="center"/>
    </xf>
    <xf numFmtId="4" fontId="4" fillId="5" borderId="5" xfId="0" applyNumberFormat="1" applyFont="1" applyFill="1" applyBorder="1" applyAlignment="1">
      <alignment horizontal="left" vertical="center"/>
    </xf>
    <xf numFmtId="4" fontId="7" fillId="0" borderId="95" xfId="0" applyNumberFormat="1" applyFont="1" applyBorder="1" applyAlignment="1" applyProtection="1">
      <alignment horizontal="justify" vertical="center"/>
      <protection locked="0"/>
    </xf>
    <xf numFmtId="4" fontId="7" fillId="0" borderId="46" xfId="0" applyNumberFormat="1" applyFont="1" applyBorder="1" applyAlignment="1" applyProtection="1">
      <alignment horizontal="justify" vertical="center"/>
      <protection locked="0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/>
    <xf numFmtId="4" fontId="20" fillId="0" borderId="95" xfId="0" applyNumberFormat="1" applyFont="1" applyFill="1" applyBorder="1" applyAlignment="1" applyProtection="1">
      <alignment horizontal="left" vertical="center"/>
      <protection locked="0"/>
    </xf>
    <xf numFmtId="4" fontId="20" fillId="0" borderId="46" xfId="0" applyNumberFormat="1" applyFont="1" applyFill="1" applyBorder="1" applyAlignment="1" applyProtection="1">
      <alignment horizontal="left" vertical="center"/>
      <protection locked="0"/>
    </xf>
    <xf numFmtId="4" fontId="20" fillId="0" borderId="102" xfId="0" applyNumberFormat="1" applyFont="1" applyFill="1" applyBorder="1" applyAlignment="1" applyProtection="1">
      <alignment horizontal="left" vertical="center" wrapText="1"/>
      <protection locked="0"/>
    </xf>
    <xf numFmtId="4" fontId="20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20" fillId="0" borderId="95" xfId="0" applyNumberFormat="1" applyFont="1" applyFill="1" applyBorder="1" applyAlignment="1" applyProtection="1">
      <alignment vertical="center"/>
      <protection locked="0"/>
    </xf>
    <xf numFmtId="4" fontId="20" fillId="0" borderId="46" xfId="0" applyNumberFormat="1" applyFont="1" applyFill="1" applyBorder="1" applyAlignment="1" applyProtection="1">
      <alignment vertical="center"/>
      <protection locked="0"/>
    </xf>
    <xf numFmtId="4" fontId="3" fillId="0" borderId="102" xfId="0" applyNumberFormat="1" applyFont="1" applyFill="1" applyBorder="1" applyAlignment="1" applyProtection="1">
      <alignment horizontal="left" vertical="center" wrapText="1"/>
      <protection locked="0"/>
    </xf>
    <xf numFmtId="4" fontId="3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17" fillId="0" borderId="0" xfId="0" applyNumberFormat="1" applyFont="1" applyFill="1" applyAlignment="1" applyProtection="1">
      <alignment horizontal="left" vertical="center"/>
      <protection locked="0"/>
    </xf>
    <xf numFmtId="0" fontId="13" fillId="0" borderId="0" xfId="0" applyFont="1" applyAlignment="1"/>
    <xf numFmtId="4" fontId="10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61" xfId="0" applyNumberFormat="1" applyFont="1" applyFill="1" applyBorder="1" applyAlignment="1" applyProtection="1">
      <alignment vertical="center"/>
      <protection locked="0"/>
    </xf>
    <xf numFmtId="4" fontId="10" fillId="0" borderId="44" xfId="0" applyNumberFormat="1" applyFont="1" applyFill="1" applyBorder="1" applyAlignment="1" applyProtection="1">
      <alignment vertical="center"/>
      <protection locked="0"/>
    </xf>
    <xf numFmtId="4" fontId="7" fillId="0" borderId="102" xfId="0" applyNumberFormat="1" applyFont="1" applyBorder="1" applyAlignment="1" applyProtection="1">
      <alignment horizontal="left" vertical="center"/>
      <protection locked="0"/>
    </xf>
    <xf numFmtId="4" fontId="7" fillId="0" borderId="50" xfId="0" applyNumberFormat="1" applyFont="1" applyBorder="1" applyAlignment="1" applyProtection="1">
      <alignment horizontal="left" vertical="center"/>
      <protection locked="0"/>
    </xf>
    <xf numFmtId="4" fontId="3" fillId="0" borderId="61" xfId="0" applyNumberFormat="1" applyFont="1" applyFill="1" applyBorder="1" applyAlignment="1" applyProtection="1">
      <alignment horizontal="left" vertical="center" wrapText="1"/>
      <protection locked="0"/>
    </xf>
    <xf numFmtId="4" fontId="3" fillId="0" borderId="44" xfId="0" applyNumberFormat="1" applyFont="1" applyFill="1" applyBorder="1" applyAlignment="1" applyProtection="1">
      <alignment horizontal="left" vertical="center" wrapText="1"/>
      <protection locked="0"/>
    </xf>
    <xf numFmtId="4" fontId="3" fillId="0" borderId="95" xfId="0" applyNumberFormat="1" applyFont="1" applyFill="1" applyBorder="1" applyAlignment="1" applyProtection="1">
      <alignment horizontal="left" vertical="center"/>
      <protection locked="0"/>
    </xf>
    <xf numFmtId="4" fontId="3" fillId="0" borderId="46" xfId="0" applyNumberFormat="1" applyFont="1" applyFill="1" applyBorder="1" applyAlignment="1" applyProtection="1">
      <alignment horizontal="left" vertical="center"/>
      <protection locked="0"/>
    </xf>
    <xf numFmtId="4" fontId="10" fillId="2" borderId="3" xfId="0" applyNumberFormat="1" applyFont="1" applyFill="1" applyBorder="1" applyAlignment="1" applyProtection="1">
      <alignment vertical="center" wrapText="1"/>
      <protection locked="0"/>
    </xf>
    <xf numFmtId="0" fontId="3" fillId="0" borderId="5" xfId="0" applyFont="1" applyBorder="1" applyAlignment="1">
      <alignment vertical="center" wrapText="1"/>
    </xf>
    <xf numFmtId="4" fontId="7" fillId="0" borderId="0" xfId="0" applyNumberFormat="1" applyFont="1" applyAlignment="1">
      <alignment vertical="center"/>
    </xf>
    <xf numFmtId="4" fontId="20" fillId="0" borderId="95" xfId="0" applyNumberFormat="1" applyFont="1" applyFill="1" applyBorder="1" applyAlignment="1">
      <alignment horizontal="left" vertical="center"/>
    </xf>
    <xf numFmtId="0" fontId="3" fillId="0" borderId="64" xfId="0" applyFont="1" applyFill="1" applyBorder="1" applyAlignment="1">
      <alignment vertical="center"/>
    </xf>
    <xf numFmtId="4" fontId="20" fillId="0" borderId="102" xfId="0" applyNumberFormat="1" applyFont="1" applyFill="1" applyBorder="1" applyAlignment="1" applyProtection="1">
      <alignment vertical="center" wrapText="1"/>
      <protection locked="0"/>
    </xf>
    <xf numFmtId="0" fontId="3" fillId="0" borderId="103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4" fontId="2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4" fontId="12" fillId="0" borderId="0" xfId="0" applyNumberFormat="1" applyFont="1" applyFill="1" applyBorder="1" applyAlignment="1" applyProtection="1">
      <alignment horizontal="left" vertical="center"/>
      <protection locked="0"/>
    </xf>
    <xf numFmtId="4" fontId="20" fillId="0" borderId="95" xfId="0" applyNumberFormat="1" applyFont="1" applyFill="1" applyBorder="1" applyAlignment="1">
      <alignment horizontal="left" vertical="center" wrapText="1"/>
    </xf>
    <xf numFmtId="4" fontId="10" fillId="0" borderId="3" xfId="0" applyNumberFormat="1" applyFont="1" applyFill="1" applyBorder="1" applyAlignment="1" applyProtection="1">
      <alignment vertical="center" wrapText="1"/>
      <protection locked="0"/>
    </xf>
    <xf numFmtId="0" fontId="3" fillId="0" borderId="5" xfId="0" applyFont="1" applyFill="1" applyBorder="1" applyAlignment="1">
      <alignment vertical="center"/>
    </xf>
    <xf numFmtId="4" fontId="20" fillId="0" borderId="6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97" xfId="0" applyFont="1" applyFill="1" applyBorder="1" applyAlignment="1">
      <alignment vertical="center"/>
    </xf>
    <xf numFmtId="4" fontId="21" fillId="0" borderId="95" xfId="0" applyNumberFormat="1" applyFont="1" applyFill="1" applyBorder="1" applyAlignment="1">
      <alignment horizontal="left" vertical="center" wrapText="1"/>
    </xf>
    <xf numFmtId="4" fontId="10" fillId="0" borderId="102" xfId="0" applyNumberFormat="1" applyFont="1" applyBorder="1" applyAlignment="1" applyProtection="1">
      <alignment horizontal="justify" vertical="center"/>
      <protection locked="0"/>
    </xf>
    <xf numFmtId="4" fontId="10" fillId="0" borderId="50" xfId="0" applyNumberFormat="1" applyFont="1" applyBorder="1" applyAlignment="1" applyProtection="1">
      <alignment horizontal="justify" vertical="center"/>
      <protection locked="0"/>
    </xf>
    <xf numFmtId="4" fontId="10" fillId="5" borderId="3" xfId="0" applyNumberFormat="1" applyFont="1" applyFill="1" applyBorder="1" applyAlignment="1" applyProtection="1">
      <alignment horizontal="justify" vertical="center"/>
      <protection locked="0"/>
    </xf>
    <xf numFmtId="4" fontId="10" fillId="5" borderId="5" xfId="0" applyNumberFormat="1" applyFont="1" applyFill="1" applyBorder="1" applyAlignment="1" applyProtection="1">
      <alignment horizontal="justify" vertical="center"/>
      <protection locked="0"/>
    </xf>
    <xf numFmtId="4" fontId="17" fillId="0" borderId="0" xfId="0" applyNumberFormat="1" applyFont="1" applyAlignment="1" applyProtection="1">
      <alignment horizontal="left" vertical="center"/>
      <protection locked="0"/>
    </xf>
    <xf numFmtId="4" fontId="4" fillId="5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>
      <alignment horizontal="left" vertical="center"/>
    </xf>
    <xf numFmtId="4" fontId="20" fillId="0" borderId="95" xfId="0" applyNumberFormat="1" applyFont="1" applyBorder="1" applyAlignment="1" applyProtection="1">
      <alignment horizontal="justify" vertical="center"/>
      <protection locked="0"/>
    </xf>
    <xf numFmtId="4" fontId="20" fillId="0" borderId="46" xfId="0" applyNumberFormat="1" applyFont="1" applyBorder="1" applyAlignment="1" applyProtection="1">
      <alignment horizontal="justify" vertical="center"/>
      <protection locked="0"/>
    </xf>
    <xf numFmtId="4" fontId="10" fillId="0" borderId="105" xfId="0" applyNumberFormat="1" applyFont="1" applyBorder="1" applyAlignment="1" applyProtection="1">
      <alignment horizontal="justify" vertical="center"/>
      <protection locked="0"/>
    </xf>
    <xf numFmtId="4" fontId="10" fillId="0" borderId="88" xfId="0" applyNumberFormat="1" applyFont="1" applyBorder="1" applyAlignment="1" applyProtection="1">
      <alignment horizontal="justify" vertical="center"/>
      <protection locked="0"/>
    </xf>
    <xf numFmtId="4" fontId="10" fillId="0" borderId="95" xfId="0" applyNumberFormat="1" applyFont="1" applyBorder="1" applyAlignment="1" applyProtection="1">
      <alignment horizontal="justify" vertical="center"/>
      <protection locked="0"/>
    </xf>
    <xf numFmtId="4" fontId="10" fillId="0" borderId="46" xfId="0" applyNumberFormat="1" applyFont="1" applyBorder="1" applyAlignment="1" applyProtection="1">
      <alignment horizontal="justify" vertical="center"/>
      <protection locked="0"/>
    </xf>
    <xf numFmtId="0" fontId="3" fillId="0" borderId="4" xfId="0" applyFont="1" applyBorder="1" applyAlignment="1">
      <alignment horizontal="center" vertical="center" wrapText="1"/>
    </xf>
    <xf numFmtId="4" fontId="4" fillId="5" borderId="3" xfId="0" applyNumberFormat="1" applyFont="1" applyFill="1" applyBorder="1" applyAlignment="1">
      <alignment horizontal="center" vertical="center"/>
    </xf>
    <xf numFmtId="4" fontId="4" fillId="5" borderId="5" xfId="0" applyNumberFormat="1" applyFont="1" applyFill="1" applyBorder="1" applyAlignment="1">
      <alignment horizontal="center" vertical="center"/>
    </xf>
    <xf numFmtId="4" fontId="10" fillId="0" borderId="61" xfId="0" applyNumberFormat="1" applyFont="1" applyBorder="1" applyAlignment="1" applyProtection="1">
      <alignment horizontal="justify" vertical="center"/>
      <protection locked="0"/>
    </xf>
    <xf numFmtId="4" fontId="10" fillId="0" borderId="44" xfId="0" applyNumberFormat="1" applyFont="1" applyBorder="1" applyAlignment="1" applyProtection="1">
      <alignment horizontal="justify" vertical="center"/>
      <protection locked="0"/>
    </xf>
    <xf numFmtId="4" fontId="7" fillId="0" borderId="61" xfId="0" applyNumberFormat="1" applyFont="1" applyFill="1" applyBorder="1" applyAlignment="1">
      <alignment horizontal="left" vertical="center" wrapText="1"/>
    </xf>
    <xf numFmtId="4" fontId="7" fillId="0" borderId="44" xfId="0" applyNumberFormat="1" applyFont="1" applyFill="1" applyBorder="1" applyAlignment="1">
      <alignment horizontal="left" vertical="center" wrapText="1"/>
    </xf>
    <xf numFmtId="4" fontId="7" fillId="0" borderId="102" xfId="0" applyNumberFormat="1" applyFont="1" applyFill="1" applyBorder="1" applyAlignment="1">
      <alignment horizontal="left" vertical="center" wrapText="1"/>
    </xf>
    <xf numFmtId="4" fontId="17" fillId="0" borderId="0" xfId="0" applyNumberFormat="1" applyFont="1" applyFill="1" applyBorder="1" applyAlignment="1">
      <alignment horizontal="left" vertical="center" wrapText="1"/>
    </xf>
    <xf numFmtId="4" fontId="7" fillId="0" borderId="61" xfId="0" applyNumberFormat="1" applyFont="1" applyBorder="1" applyAlignment="1" applyProtection="1">
      <alignment vertical="center" wrapText="1"/>
      <protection locked="0"/>
    </xf>
    <xf numFmtId="4" fontId="7" fillId="0" borderId="44" xfId="0" applyNumberFormat="1" applyFont="1" applyBorder="1" applyAlignment="1" applyProtection="1">
      <alignment vertical="center" wrapText="1"/>
      <protection locked="0"/>
    </xf>
    <xf numFmtId="4" fontId="7" fillId="0" borderId="95" xfId="0" applyNumberFormat="1" applyFont="1" applyBorder="1" applyAlignment="1" applyProtection="1">
      <alignment vertical="center" wrapText="1"/>
      <protection locked="0"/>
    </xf>
    <xf numFmtId="4" fontId="7" fillId="0" borderId="46" xfId="0" applyNumberFormat="1" applyFont="1" applyBorder="1" applyAlignment="1" applyProtection="1">
      <alignment vertical="center" wrapText="1"/>
      <protection locked="0"/>
    </xf>
    <xf numFmtId="4" fontId="7" fillId="0" borderId="102" xfId="0" applyNumberFormat="1" applyFont="1" applyBorder="1" applyAlignment="1" applyProtection="1">
      <alignment vertical="center" wrapText="1"/>
      <protection locked="0"/>
    </xf>
    <xf numFmtId="4" fontId="7" fillId="0" borderId="50" xfId="0" applyNumberFormat="1" applyFont="1" applyBorder="1" applyAlignment="1" applyProtection="1">
      <alignment vertical="center" wrapText="1"/>
      <protection locked="0"/>
    </xf>
    <xf numFmtId="4" fontId="10" fillId="5" borderId="5" xfId="0" applyNumberFormat="1" applyFont="1" applyFill="1" applyBorder="1" applyAlignment="1" applyProtection="1">
      <alignment vertical="center" wrapText="1"/>
      <protection locked="0"/>
    </xf>
    <xf numFmtId="0" fontId="13" fillId="0" borderId="0" xfId="0" applyFont="1" applyAlignment="1">
      <alignment vertical="center"/>
    </xf>
    <xf numFmtId="0" fontId="3" fillId="0" borderId="104" xfId="0" applyFont="1" applyBorder="1" applyAlignment="1">
      <alignment vertical="center"/>
    </xf>
    <xf numFmtId="0" fontId="13" fillId="0" borderId="0" xfId="0" applyFont="1" applyFill="1" applyAlignment="1">
      <alignment vertical="center" wrapText="1"/>
    </xf>
    <xf numFmtId="0" fontId="3" fillId="0" borderId="64" xfId="0" applyFont="1" applyBorder="1" applyAlignment="1">
      <alignment vertical="center"/>
    </xf>
    <xf numFmtId="4" fontId="10" fillId="2" borderId="61" xfId="0" applyNumberFormat="1" applyFont="1" applyFill="1" applyBorder="1" applyAlignment="1" applyProtection="1">
      <alignment vertical="center" wrapText="1"/>
      <protection locked="0"/>
    </xf>
    <xf numFmtId="0" fontId="3" fillId="2" borderId="97" xfId="0" applyFont="1" applyFill="1" applyBorder="1" applyAlignment="1">
      <alignment vertical="center"/>
    </xf>
    <xf numFmtId="4" fontId="4" fillId="0" borderId="61" xfId="0" applyNumberFormat="1" applyFont="1" applyFill="1" applyBorder="1" applyAlignment="1" applyProtection="1">
      <alignment vertical="center" wrapText="1"/>
      <protection locked="0"/>
    </xf>
    <xf numFmtId="0" fontId="3" fillId="0" borderId="97" xfId="0" applyFont="1" applyBorder="1" applyAlignment="1">
      <alignment vertical="center"/>
    </xf>
    <xf numFmtId="4" fontId="4" fillId="0" borderId="95" xfId="0" applyNumberFormat="1" applyFont="1" applyFill="1" applyBorder="1" applyAlignment="1" applyProtection="1">
      <alignment vertical="center" wrapText="1"/>
      <protection locked="0"/>
    </xf>
    <xf numFmtId="4" fontId="4" fillId="0" borderId="96" xfId="0" applyNumberFormat="1" applyFont="1" applyFill="1" applyBorder="1" applyAlignment="1" applyProtection="1">
      <alignment horizontal="left" vertical="center" wrapText="1"/>
      <protection locked="0"/>
    </xf>
    <xf numFmtId="4" fontId="4" fillId="0" borderId="91" xfId="0" applyNumberFormat="1" applyFont="1" applyFill="1" applyBorder="1" applyAlignment="1" applyProtection="1">
      <alignment horizontal="left" vertical="center" wrapText="1"/>
      <protection locked="0"/>
    </xf>
    <xf numFmtId="4" fontId="4" fillId="0" borderId="67" xfId="0" applyNumberFormat="1" applyFont="1" applyFill="1" applyBorder="1" applyAlignment="1" applyProtection="1">
      <alignment horizontal="left" vertical="center" wrapText="1"/>
      <protection locked="0"/>
    </xf>
    <xf numFmtId="4" fontId="3" fillId="0" borderId="82" xfId="0" applyNumberFormat="1" applyFont="1" applyFill="1" applyBorder="1" applyAlignment="1" applyProtection="1">
      <alignment horizontal="left" vertical="center" wrapText="1" indent="2"/>
      <protection locked="0"/>
    </xf>
    <xf numFmtId="0" fontId="3" fillId="0" borderId="83" xfId="0" applyFont="1" applyFill="1" applyBorder="1" applyAlignment="1">
      <alignment horizontal="left" vertical="center" wrapText="1" indent="2"/>
    </xf>
    <xf numFmtId="0" fontId="3" fillId="0" borderId="46" xfId="0" applyFont="1" applyFill="1" applyBorder="1" applyAlignment="1">
      <alignment horizontal="left" vertical="center" wrapText="1" indent="2"/>
    </xf>
    <xf numFmtId="164" fontId="10" fillId="2" borderId="3" xfId="1" applyFont="1" applyFill="1" applyBorder="1" applyAlignment="1" applyProtection="1">
      <alignment horizontal="left" vertical="center" wrapText="1"/>
      <protection locked="0"/>
    </xf>
    <xf numFmtId="164" fontId="10" fillId="2" borderId="4" xfId="1" applyFont="1" applyFill="1" applyBorder="1" applyAlignment="1" applyProtection="1">
      <alignment horizontal="left" vertical="center" wrapText="1"/>
      <protection locked="0"/>
    </xf>
    <xf numFmtId="164" fontId="10" fillId="2" borderId="5" xfId="1" applyFont="1" applyFill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>
      <alignment horizontal="center" vertical="center"/>
    </xf>
    <xf numFmtId="4" fontId="4" fillId="2" borderId="6" xfId="0" applyNumberFormat="1" applyFont="1" applyFill="1" applyBorder="1" applyAlignment="1" applyProtection="1">
      <alignment horizontal="center" vertical="center"/>
      <protection locked="0"/>
    </xf>
    <xf numFmtId="4" fontId="4" fillId="2" borderId="93" xfId="0" applyNumberFormat="1" applyFont="1" applyFill="1" applyBorder="1" applyAlignment="1" applyProtection="1">
      <alignment horizontal="center" vertical="center"/>
      <protection locked="0"/>
    </xf>
    <xf numFmtId="4" fontId="4" fillId="2" borderId="27" xfId="0" applyNumberFormat="1" applyFont="1" applyFill="1" applyBorder="1" applyAlignment="1" applyProtection="1">
      <alignment horizontal="center" vertical="center"/>
      <protection locked="0"/>
    </xf>
    <xf numFmtId="4" fontId="4" fillId="2" borderId="94" xfId="0" applyNumberFormat="1" applyFont="1" applyFill="1" applyBorder="1" applyAlignment="1" applyProtection="1">
      <alignment horizontal="center" vertical="center"/>
      <protection locked="0"/>
    </xf>
    <xf numFmtId="4" fontId="4" fillId="2" borderId="1" xfId="0" applyNumberFormat="1" applyFont="1" applyFill="1" applyBorder="1" applyAlignment="1" applyProtection="1">
      <alignment horizontal="center" vertical="center"/>
      <protection locked="0"/>
    </xf>
    <xf numFmtId="4" fontId="4" fillId="2" borderId="2" xfId="0" applyNumberFormat="1" applyFont="1" applyFill="1" applyBorder="1" applyAlignment="1" applyProtection="1">
      <alignment horizontal="center" vertical="center"/>
      <protection locked="0"/>
    </xf>
    <xf numFmtId="4" fontId="4" fillId="5" borderId="3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61" xfId="0" applyNumberFormat="1" applyFont="1" applyFill="1" applyBorder="1" applyAlignment="1" applyProtection="1">
      <alignment horizontal="left" vertical="center" wrapText="1"/>
      <protection locked="0"/>
    </xf>
    <xf numFmtId="4" fontId="4" fillId="0" borderId="62" xfId="0" applyNumberFormat="1" applyFont="1" applyFill="1" applyBorder="1" applyAlignment="1" applyProtection="1">
      <alignment horizontal="left" vertical="center" wrapText="1"/>
      <protection locked="0"/>
    </xf>
    <xf numFmtId="4" fontId="4" fillId="0" borderId="44" xfId="0" applyNumberFormat="1" applyFont="1" applyFill="1" applyBorder="1" applyAlignment="1" applyProtection="1">
      <alignment horizontal="left" vertical="center" wrapText="1"/>
      <protection locked="0"/>
    </xf>
    <xf numFmtId="4" fontId="3" fillId="0" borderId="95" xfId="0" applyNumberFormat="1" applyFont="1" applyFill="1" applyBorder="1" applyAlignment="1" applyProtection="1">
      <alignment horizontal="left" vertical="center" wrapText="1" indent="2"/>
      <protection locked="0"/>
    </xf>
    <xf numFmtId="0" fontId="8" fillId="0" borderId="5" xfId="0" applyFont="1" applyBorder="1" applyAlignment="1">
      <alignment horizontal="center" vertical="center"/>
    </xf>
    <xf numFmtId="4" fontId="4" fillId="0" borderId="61" xfId="0" applyNumberFormat="1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vertical="center"/>
    </xf>
    <xf numFmtId="0" fontId="3" fillId="0" borderId="44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/>
    </xf>
    <xf numFmtId="0" fontId="8" fillId="0" borderId="78" xfId="0" applyFont="1" applyBorder="1" applyAlignment="1">
      <alignment wrapText="1"/>
    </xf>
    <xf numFmtId="0" fontId="8" fillId="0" borderId="79" xfId="0" applyFont="1" applyBorder="1" applyAlignment="1">
      <alignment wrapText="1"/>
    </xf>
    <xf numFmtId="0" fontId="11" fillId="0" borderId="11" xfId="0" applyFont="1" applyFill="1" applyBorder="1" applyAlignment="1">
      <alignment horizontal="left" wrapText="1" indent="1"/>
    </xf>
    <xf numFmtId="0" fontId="11" fillId="0" borderId="13" xfId="0" applyFont="1" applyFill="1" applyBorder="1" applyAlignment="1">
      <alignment horizontal="left" wrapText="1" indent="1"/>
    </xf>
    <xf numFmtId="0" fontId="11" fillId="0" borderId="16" xfId="0" applyFont="1" applyFill="1" applyBorder="1" applyAlignment="1">
      <alignment horizontal="left" wrapText="1" indent="1"/>
    </xf>
    <xf numFmtId="0" fontId="11" fillId="0" borderId="80" xfId="0" applyFont="1" applyFill="1" applyBorder="1" applyAlignment="1">
      <alignment horizontal="left" wrapText="1" indent="1"/>
    </xf>
    <xf numFmtId="0" fontId="11" fillId="0" borderId="39" xfId="0" applyFont="1" applyFill="1" applyBorder="1" applyAlignment="1">
      <alignment horizontal="left" wrapText="1" indent="1"/>
    </xf>
    <xf numFmtId="0" fontId="11" fillId="0" borderId="81" xfId="0" applyFont="1" applyFill="1" applyBorder="1" applyAlignment="1">
      <alignment horizontal="left" wrapText="1" indent="1"/>
    </xf>
    <xf numFmtId="0" fontId="6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14" fontId="2" fillId="0" borderId="0" xfId="0" applyNumberFormat="1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3" borderId="6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8" fillId="0" borderId="51" xfId="0" applyFont="1" applyBorder="1" applyAlignment="1">
      <alignment wrapText="1"/>
    </xf>
    <xf numFmtId="0" fontId="8" fillId="0" borderId="77" xfId="0" applyFont="1" applyBorder="1" applyAlignment="1">
      <alignment wrapText="1"/>
    </xf>
    <xf numFmtId="0" fontId="2" fillId="3" borderId="28" xfId="0" applyFont="1" applyFill="1" applyBorder="1" applyAlignment="1">
      <alignment horizontal="center" wrapText="1"/>
    </xf>
    <xf numFmtId="0" fontId="3" fillId="0" borderId="63" xfId="0" applyFont="1" applyBorder="1" applyAlignment="1">
      <alignment horizontal="center" wrapText="1"/>
    </xf>
    <xf numFmtId="0" fontId="2" fillId="3" borderId="61" xfId="0" applyFont="1" applyFill="1" applyBorder="1" applyAlignment="1">
      <alignment horizontal="center" wrapText="1"/>
    </xf>
    <xf numFmtId="0" fontId="2" fillId="3" borderId="62" xfId="0" applyFont="1" applyFill="1" applyBorder="1" applyAlignment="1">
      <alignment horizontal="center" wrapText="1"/>
    </xf>
    <xf numFmtId="0" fontId="2" fillId="3" borderId="44" xfId="0" applyFont="1" applyFill="1" applyBorder="1" applyAlignment="1">
      <alignment horizontal="center" wrapText="1"/>
    </xf>
    <xf numFmtId="0" fontId="11" fillId="0" borderId="16" xfId="0" applyFont="1" applyFill="1" applyBorder="1"/>
    <xf numFmtId="0" fontId="11" fillId="0" borderId="19" xfId="0" applyFont="1" applyFill="1" applyBorder="1"/>
    <xf numFmtId="0" fontId="10" fillId="0" borderId="16" xfId="0" applyFont="1" applyFill="1" applyBorder="1"/>
    <xf numFmtId="0" fontId="10" fillId="0" borderId="19" xfId="0" applyFont="1" applyFill="1" applyBorder="1"/>
    <xf numFmtId="0" fontId="2" fillId="4" borderId="16" xfId="0" applyFont="1" applyFill="1" applyBorder="1" applyAlignment="1"/>
    <xf numFmtId="0" fontId="2" fillId="4" borderId="18" xfId="0" applyFont="1" applyFill="1" applyBorder="1" applyAlignment="1"/>
    <xf numFmtId="0" fontId="3" fillId="0" borderId="19" xfId="0" applyFont="1" applyBorder="1" applyAlignment="1"/>
    <xf numFmtId="0" fontId="2" fillId="2" borderId="39" xfId="0" applyFont="1" applyFill="1" applyBorder="1"/>
    <xf numFmtId="0" fontId="2" fillId="2" borderId="40" xfId="0" applyFont="1" applyFill="1" applyBorder="1"/>
    <xf numFmtId="0" fontId="12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4" fillId="0" borderId="3" xfId="3" applyFont="1" applyFill="1" applyBorder="1" applyAlignment="1" applyProtection="1">
      <alignment vertical="center" wrapText="1"/>
    </xf>
    <xf numFmtId="0" fontId="4" fillId="0" borderId="4" xfId="3" applyFont="1" applyFill="1" applyBorder="1" applyAlignment="1" applyProtection="1">
      <alignment vertical="center" wrapText="1"/>
    </xf>
    <xf numFmtId="0" fontId="4" fillId="0" borderId="5" xfId="3" applyFont="1" applyFill="1" applyBorder="1" applyAlignment="1" applyProtection="1">
      <alignment vertical="center" wrapText="1"/>
    </xf>
    <xf numFmtId="0" fontId="11" fillId="0" borderId="16" xfId="0" applyFont="1" applyBorder="1"/>
    <xf numFmtId="0" fontId="11" fillId="0" borderId="19" xfId="0" applyFont="1" applyBorder="1"/>
    <xf numFmtId="0" fontId="11" fillId="0" borderId="35" xfId="0" applyFont="1" applyBorder="1"/>
    <xf numFmtId="0" fontId="11" fillId="0" borderId="36" xfId="0" applyFont="1" applyBorder="1"/>
    <xf numFmtId="0" fontId="2" fillId="0" borderId="19" xfId="0" applyFont="1" applyFill="1" applyBorder="1"/>
    <xf numFmtId="4" fontId="10" fillId="0" borderId="38" xfId="0" applyNumberFormat="1" applyFont="1" applyFill="1" applyBorder="1" applyAlignment="1">
      <alignment vertical="center"/>
    </xf>
    <xf numFmtId="4" fontId="10" fillId="0" borderId="18" xfId="0" applyNumberFormat="1" applyFont="1" applyFill="1" applyBorder="1" applyAlignment="1">
      <alignment vertical="center"/>
    </xf>
    <xf numFmtId="0" fontId="10" fillId="2" borderId="16" xfId="0" applyFont="1" applyFill="1" applyBorder="1"/>
    <xf numFmtId="0" fontId="10" fillId="2" borderId="19" xfId="0" applyFont="1" applyFill="1" applyBorder="1"/>
    <xf numFmtId="0" fontId="2" fillId="2" borderId="19" xfId="0" applyFont="1" applyFill="1" applyBorder="1"/>
    <xf numFmtId="0" fontId="2" fillId="4" borderId="16" xfId="0" applyFont="1" applyFill="1" applyBorder="1"/>
    <xf numFmtId="0" fontId="2" fillId="4" borderId="19" xfId="0" applyFont="1" applyFill="1" applyBorder="1"/>
    <xf numFmtId="0" fontId="2" fillId="0" borderId="16" xfId="0" applyFont="1" applyFill="1" applyBorder="1"/>
    <xf numFmtId="0" fontId="2" fillId="0" borderId="17" xfId="0" applyFont="1" applyFill="1" applyBorder="1"/>
    <xf numFmtId="0" fontId="2" fillId="3" borderId="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8" xfId="0" applyFont="1" applyFill="1" applyBorder="1"/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9" fillId="2" borderId="7" xfId="3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4" fontId="52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52" fillId="0" borderId="7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2" applyFont="1" applyAlignment="1"/>
    <xf numFmtId="0" fontId="6" fillId="0" borderId="0" xfId="0" applyFont="1" applyAlignment="1">
      <alignment wrapText="1"/>
    </xf>
    <xf numFmtId="0" fontId="8" fillId="0" borderId="0" xfId="0" applyFont="1" applyBorder="1" applyAlignment="1"/>
    <xf numFmtId="0" fontId="8" fillId="0" borderId="1" xfId="0" applyFont="1" applyBorder="1" applyAlignment="1"/>
  </cellXfs>
  <cellStyles count="88">
    <cellStyle name="Accent1" xfId="5" xr:uid="{00000000-0005-0000-0000-000000000000}"/>
    <cellStyle name="Accent1 - 20%" xfId="6" xr:uid="{00000000-0005-0000-0000-000001000000}"/>
    <cellStyle name="Accent1 - 40%" xfId="7" xr:uid="{00000000-0005-0000-0000-000002000000}"/>
    <cellStyle name="Accent1 - 60%" xfId="8" xr:uid="{00000000-0005-0000-0000-000003000000}"/>
    <cellStyle name="Accent2" xfId="9" xr:uid="{00000000-0005-0000-0000-000004000000}"/>
    <cellStyle name="Accent2 - 20%" xfId="10" xr:uid="{00000000-0005-0000-0000-000005000000}"/>
    <cellStyle name="Accent2 - 40%" xfId="11" xr:uid="{00000000-0005-0000-0000-000006000000}"/>
    <cellStyle name="Accent2 - 60%" xfId="12" xr:uid="{00000000-0005-0000-0000-000007000000}"/>
    <cellStyle name="Accent3" xfId="13" xr:uid="{00000000-0005-0000-0000-000008000000}"/>
    <cellStyle name="Accent3 - 20%" xfId="14" xr:uid="{00000000-0005-0000-0000-000009000000}"/>
    <cellStyle name="Accent3 - 40%" xfId="15" xr:uid="{00000000-0005-0000-0000-00000A000000}"/>
    <cellStyle name="Accent3 - 60%" xfId="16" xr:uid="{00000000-0005-0000-0000-00000B000000}"/>
    <cellStyle name="Accent4" xfId="17" xr:uid="{00000000-0005-0000-0000-00000C000000}"/>
    <cellStyle name="Accent4 - 20%" xfId="18" xr:uid="{00000000-0005-0000-0000-00000D000000}"/>
    <cellStyle name="Accent4 - 40%" xfId="19" xr:uid="{00000000-0005-0000-0000-00000E000000}"/>
    <cellStyle name="Accent4 - 60%" xfId="20" xr:uid="{00000000-0005-0000-0000-00000F000000}"/>
    <cellStyle name="Accent5" xfId="21" xr:uid="{00000000-0005-0000-0000-000010000000}"/>
    <cellStyle name="Accent5 - 20%" xfId="22" xr:uid="{00000000-0005-0000-0000-000011000000}"/>
    <cellStyle name="Accent5 - 40%" xfId="23" xr:uid="{00000000-0005-0000-0000-000012000000}"/>
    <cellStyle name="Accent5 - 60%" xfId="24" xr:uid="{00000000-0005-0000-0000-000013000000}"/>
    <cellStyle name="Accent6" xfId="25" xr:uid="{00000000-0005-0000-0000-000014000000}"/>
    <cellStyle name="Accent6 - 20%" xfId="26" xr:uid="{00000000-0005-0000-0000-000015000000}"/>
    <cellStyle name="Accent6 - 40%" xfId="27" xr:uid="{00000000-0005-0000-0000-000016000000}"/>
    <cellStyle name="Accent6 - 60%" xfId="28" xr:uid="{00000000-0005-0000-0000-000017000000}"/>
    <cellStyle name="Bad" xfId="29" xr:uid="{00000000-0005-0000-0000-000018000000}"/>
    <cellStyle name="Calculation" xfId="30" xr:uid="{00000000-0005-0000-0000-000019000000}"/>
    <cellStyle name="Check Cell" xfId="31" xr:uid="{00000000-0005-0000-0000-00001A000000}"/>
    <cellStyle name="Emphasis 1" xfId="32" xr:uid="{00000000-0005-0000-0000-00001B000000}"/>
    <cellStyle name="Emphasis 2" xfId="33" xr:uid="{00000000-0005-0000-0000-00001C000000}"/>
    <cellStyle name="Emphasis 3" xfId="34" xr:uid="{00000000-0005-0000-0000-00001D000000}"/>
    <cellStyle name="Good" xfId="35" xr:uid="{00000000-0005-0000-0000-00001E000000}"/>
    <cellStyle name="Heading 1" xfId="36" xr:uid="{00000000-0005-0000-0000-00001F000000}"/>
    <cellStyle name="Heading 2" xfId="37" xr:uid="{00000000-0005-0000-0000-000020000000}"/>
    <cellStyle name="Heading 3" xfId="38" xr:uid="{00000000-0005-0000-0000-000021000000}"/>
    <cellStyle name="Heading 4" xfId="39" xr:uid="{00000000-0005-0000-0000-000022000000}"/>
    <cellStyle name="Input" xfId="40" xr:uid="{00000000-0005-0000-0000-000023000000}"/>
    <cellStyle name="Linked Cell" xfId="41" xr:uid="{00000000-0005-0000-0000-000024000000}"/>
    <cellStyle name="Neutral" xfId="42" xr:uid="{00000000-0005-0000-0000-000025000000}"/>
    <cellStyle name="Normal 3" xfId="43" xr:uid="{00000000-0005-0000-0000-000026000000}"/>
    <cellStyle name="Normalny" xfId="0" builtinId="0"/>
    <cellStyle name="Normalny 2" xfId="3" xr:uid="{00000000-0005-0000-0000-000028000000}"/>
    <cellStyle name="Normalny 3" xfId="4" xr:uid="{00000000-0005-0000-0000-000029000000}"/>
    <cellStyle name="Normalny_dzielnice termin spr." xfId="2" xr:uid="{00000000-0005-0000-0000-00002A000000}"/>
    <cellStyle name="Note" xfId="44" xr:uid="{00000000-0005-0000-0000-00002B000000}"/>
    <cellStyle name="Output" xfId="45" xr:uid="{00000000-0005-0000-0000-00002C000000}"/>
    <cellStyle name="SAPBEXaggData" xfId="46" xr:uid="{00000000-0005-0000-0000-00002D000000}"/>
    <cellStyle name="SAPBEXaggDataEmph" xfId="47" xr:uid="{00000000-0005-0000-0000-00002E000000}"/>
    <cellStyle name="SAPBEXaggItem" xfId="48" xr:uid="{00000000-0005-0000-0000-00002F000000}"/>
    <cellStyle name="SAPBEXaggItemX" xfId="49" xr:uid="{00000000-0005-0000-0000-000030000000}"/>
    <cellStyle name="SAPBEXchaText" xfId="50" xr:uid="{00000000-0005-0000-0000-000031000000}"/>
    <cellStyle name="SAPBEXexcBad7" xfId="51" xr:uid="{00000000-0005-0000-0000-000032000000}"/>
    <cellStyle name="SAPBEXexcBad8" xfId="52" xr:uid="{00000000-0005-0000-0000-000033000000}"/>
    <cellStyle name="SAPBEXexcBad9" xfId="53" xr:uid="{00000000-0005-0000-0000-000034000000}"/>
    <cellStyle name="SAPBEXexcCritical4" xfId="54" xr:uid="{00000000-0005-0000-0000-000035000000}"/>
    <cellStyle name="SAPBEXexcCritical5" xfId="55" xr:uid="{00000000-0005-0000-0000-000036000000}"/>
    <cellStyle name="SAPBEXexcCritical6" xfId="56" xr:uid="{00000000-0005-0000-0000-000037000000}"/>
    <cellStyle name="SAPBEXexcGood1" xfId="57" xr:uid="{00000000-0005-0000-0000-000038000000}"/>
    <cellStyle name="SAPBEXexcGood2" xfId="58" xr:uid="{00000000-0005-0000-0000-000039000000}"/>
    <cellStyle name="SAPBEXexcGood3" xfId="59" xr:uid="{00000000-0005-0000-0000-00003A000000}"/>
    <cellStyle name="SAPBEXfilterDrill" xfId="60" xr:uid="{00000000-0005-0000-0000-00003B000000}"/>
    <cellStyle name="SAPBEXfilterItem" xfId="61" xr:uid="{00000000-0005-0000-0000-00003C000000}"/>
    <cellStyle name="SAPBEXfilterText" xfId="62" xr:uid="{00000000-0005-0000-0000-00003D000000}"/>
    <cellStyle name="SAPBEXformats" xfId="63" xr:uid="{00000000-0005-0000-0000-00003E000000}"/>
    <cellStyle name="SAPBEXheaderItem" xfId="64" xr:uid="{00000000-0005-0000-0000-00003F000000}"/>
    <cellStyle name="SAPBEXheaderText" xfId="65" xr:uid="{00000000-0005-0000-0000-000040000000}"/>
    <cellStyle name="SAPBEXHLevel0" xfId="66" xr:uid="{00000000-0005-0000-0000-000041000000}"/>
    <cellStyle name="SAPBEXHLevel0X" xfId="67" xr:uid="{00000000-0005-0000-0000-000042000000}"/>
    <cellStyle name="SAPBEXHLevel1" xfId="68" xr:uid="{00000000-0005-0000-0000-000043000000}"/>
    <cellStyle name="SAPBEXHLevel1X" xfId="69" xr:uid="{00000000-0005-0000-0000-000044000000}"/>
    <cellStyle name="SAPBEXHLevel2" xfId="70" xr:uid="{00000000-0005-0000-0000-000045000000}"/>
    <cellStyle name="SAPBEXHLevel2X" xfId="71" xr:uid="{00000000-0005-0000-0000-000046000000}"/>
    <cellStyle name="SAPBEXHLevel3" xfId="72" xr:uid="{00000000-0005-0000-0000-000047000000}"/>
    <cellStyle name="SAPBEXHLevel3X" xfId="73" xr:uid="{00000000-0005-0000-0000-000048000000}"/>
    <cellStyle name="SAPBEXinputData" xfId="74" xr:uid="{00000000-0005-0000-0000-000049000000}"/>
    <cellStyle name="SAPBEXresData" xfId="75" xr:uid="{00000000-0005-0000-0000-00004A000000}"/>
    <cellStyle name="SAPBEXresDataEmph" xfId="76" xr:uid="{00000000-0005-0000-0000-00004B000000}"/>
    <cellStyle name="SAPBEXresItem" xfId="77" xr:uid="{00000000-0005-0000-0000-00004C000000}"/>
    <cellStyle name="SAPBEXresItemX" xfId="78" xr:uid="{00000000-0005-0000-0000-00004D000000}"/>
    <cellStyle name="SAPBEXstdData" xfId="79" xr:uid="{00000000-0005-0000-0000-00004E000000}"/>
    <cellStyle name="SAPBEXstdDataEmph" xfId="80" xr:uid="{00000000-0005-0000-0000-00004F000000}"/>
    <cellStyle name="SAPBEXstdItem" xfId="81" xr:uid="{00000000-0005-0000-0000-000050000000}"/>
    <cellStyle name="SAPBEXstdItemX" xfId="82" xr:uid="{00000000-0005-0000-0000-000051000000}"/>
    <cellStyle name="SAPBEXtitle" xfId="83" xr:uid="{00000000-0005-0000-0000-000052000000}"/>
    <cellStyle name="SAPBEXundefined" xfId="84" xr:uid="{00000000-0005-0000-0000-000053000000}"/>
    <cellStyle name="Sheet Title" xfId="85" xr:uid="{00000000-0005-0000-0000-000054000000}"/>
    <cellStyle name="Total" xfId="86" xr:uid="{00000000-0005-0000-0000-000055000000}"/>
    <cellStyle name="Walutowy" xfId="1" builtinId="4"/>
    <cellStyle name="Warning Text" xfId="87" xr:uid="{00000000-0005-0000-0000-00005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646"/>
  <sheetViews>
    <sheetView tabSelected="1" zoomScaleNormal="100" zoomScalePageLayoutView="110" workbookViewId="0">
      <selection activeCell="A7" sqref="A7:A8"/>
    </sheetView>
  </sheetViews>
  <sheetFormatPr defaultRowHeight="12.75" x14ac:dyDescent="0.2"/>
  <cols>
    <col min="1" max="1" width="22.85546875" style="7" customWidth="1"/>
    <col min="2" max="2" width="19.140625" style="7" customWidth="1"/>
    <col min="3" max="3" width="20" style="7" customWidth="1"/>
    <col min="4" max="4" width="18" style="7" customWidth="1"/>
    <col min="5" max="5" width="19.7109375" style="7" customWidth="1"/>
    <col min="6" max="6" width="16.140625" style="7" customWidth="1"/>
    <col min="7" max="7" width="16.42578125" style="7" customWidth="1"/>
    <col min="8" max="8" width="13.140625" style="7" customWidth="1"/>
    <col min="9" max="9" width="16.140625" style="7" customWidth="1"/>
    <col min="10" max="10" width="13.7109375" style="7" customWidth="1"/>
    <col min="11" max="11" width="18.28515625" style="7" customWidth="1"/>
    <col min="12" max="16384" width="9.140625" style="7"/>
  </cols>
  <sheetData>
    <row r="1" spans="1:10" x14ac:dyDescent="0.2">
      <c r="F1" s="4" t="s">
        <v>0</v>
      </c>
      <c r="G1" s="4"/>
      <c r="H1" s="4"/>
      <c r="I1" s="4"/>
    </row>
    <row r="2" spans="1:10" s="2" customFormat="1" x14ac:dyDescent="0.2">
      <c r="A2" s="1"/>
      <c r="D2" s="3"/>
      <c r="E2" s="4"/>
      <c r="F2" s="846" t="s">
        <v>392</v>
      </c>
      <c r="G2" s="409"/>
      <c r="H2" s="409"/>
      <c r="I2" s="409"/>
    </row>
    <row r="3" spans="1:10" s="2" customFormat="1" ht="15" x14ac:dyDescent="0.25">
      <c r="B3" s="5"/>
      <c r="C3" s="5"/>
      <c r="D3" s="6"/>
      <c r="E3" s="6"/>
      <c r="F3" s="446" t="s">
        <v>410</v>
      </c>
      <c r="G3" s="847"/>
      <c r="H3" s="847"/>
      <c r="I3" s="847"/>
      <c r="J3" s="409"/>
    </row>
    <row r="4" spans="1:10" ht="15" customHeight="1" thickBot="1" x14ac:dyDescent="0.3">
      <c r="A4" s="847" t="s">
        <v>1</v>
      </c>
      <c r="B4" s="847"/>
      <c r="C4" s="847"/>
      <c r="D4" s="847"/>
      <c r="E4" s="847"/>
      <c r="F4" s="849" t="s">
        <v>411</v>
      </c>
      <c r="G4" s="849"/>
      <c r="H4" s="848"/>
      <c r="I4" s="848"/>
    </row>
    <row r="5" spans="1:10" ht="13.5" thickBot="1" x14ac:dyDescent="0.25">
      <c r="A5" s="848"/>
      <c r="B5" s="849"/>
      <c r="C5" s="849"/>
      <c r="D5" s="849"/>
      <c r="E5" s="849"/>
      <c r="F5" s="849"/>
      <c r="G5" s="849"/>
      <c r="H5" s="848"/>
      <c r="I5" s="848"/>
    </row>
    <row r="6" spans="1:10" ht="15" customHeight="1" thickBot="1" x14ac:dyDescent="0.25">
      <c r="A6" s="8"/>
      <c r="B6" s="833" t="s">
        <v>2</v>
      </c>
      <c r="C6" s="834"/>
      <c r="D6" s="834"/>
      <c r="E6" s="834"/>
      <c r="F6" s="834"/>
      <c r="G6" s="835"/>
      <c r="H6" s="9"/>
      <c r="I6" s="9"/>
    </row>
    <row r="7" spans="1:10" x14ac:dyDescent="0.2">
      <c r="A7" s="836" t="s">
        <v>3</v>
      </c>
      <c r="B7" s="838" t="s">
        <v>4</v>
      </c>
      <c r="C7" s="840" t="s">
        <v>5</v>
      </c>
      <c r="D7" s="838" t="s">
        <v>6</v>
      </c>
      <c r="E7" s="842" t="s">
        <v>7</v>
      </c>
      <c r="F7" s="828" t="s">
        <v>8</v>
      </c>
      <c r="G7" s="828" t="s">
        <v>9</v>
      </c>
      <c r="H7" s="828" t="s">
        <v>10</v>
      </c>
      <c r="I7" s="830" t="s">
        <v>11</v>
      </c>
    </row>
    <row r="8" spans="1:10" ht="81.75" customHeight="1" x14ac:dyDescent="0.2">
      <c r="A8" s="837"/>
      <c r="B8" s="839"/>
      <c r="C8" s="841"/>
      <c r="D8" s="839"/>
      <c r="E8" s="843"/>
      <c r="F8" s="829"/>
      <c r="G8" s="829"/>
      <c r="H8" s="829"/>
      <c r="I8" s="831"/>
    </row>
    <row r="9" spans="1:10" s="10" customFormat="1" ht="12.75" customHeight="1" x14ac:dyDescent="0.2">
      <c r="A9" s="817" t="s">
        <v>12</v>
      </c>
      <c r="B9" s="818"/>
      <c r="C9" s="818"/>
      <c r="D9" s="818"/>
      <c r="E9" s="832"/>
      <c r="F9" s="832"/>
      <c r="G9" s="832"/>
      <c r="H9" s="832"/>
      <c r="I9" s="809"/>
    </row>
    <row r="10" spans="1:10" s="10" customFormat="1" x14ac:dyDescent="0.2">
      <c r="A10" s="11" t="s">
        <v>13</v>
      </c>
      <c r="B10" s="12">
        <v>483417376.68000001</v>
      </c>
      <c r="C10" s="12">
        <v>5535106.2000000002</v>
      </c>
      <c r="D10" s="12">
        <v>372344596.61000001</v>
      </c>
      <c r="E10" s="12">
        <v>3067320</v>
      </c>
      <c r="F10" s="12">
        <v>302705.8</v>
      </c>
      <c r="G10" s="12">
        <v>15759628.09</v>
      </c>
      <c r="H10" s="12">
        <v>182884216.69</v>
      </c>
      <c r="I10" s="13">
        <f>B10+SUM(D10:H10)</f>
        <v>1057775843.8700001</v>
      </c>
    </row>
    <row r="11" spans="1:10" x14ac:dyDescent="0.2">
      <c r="A11" s="14" t="s">
        <v>14</v>
      </c>
      <c r="B11" s="12">
        <f t="shared" ref="B11:I11" si="0">SUM(B12:B14)</f>
        <v>41305874.619999997</v>
      </c>
      <c r="C11" s="12">
        <f t="shared" si="0"/>
        <v>189484.4</v>
      </c>
      <c r="D11" s="12">
        <f t="shared" si="0"/>
        <v>13463010.720000001</v>
      </c>
      <c r="E11" s="12">
        <f t="shared" si="0"/>
        <v>150416</v>
      </c>
      <c r="F11" s="12">
        <f t="shared" si="0"/>
        <v>0</v>
      </c>
      <c r="G11" s="12">
        <f t="shared" si="0"/>
        <v>890918.81</v>
      </c>
      <c r="H11" s="12">
        <f t="shared" si="0"/>
        <v>16137375.76</v>
      </c>
      <c r="I11" s="13">
        <f t="shared" si="0"/>
        <v>71947595.909999996</v>
      </c>
    </row>
    <row r="12" spans="1:10" x14ac:dyDescent="0.2">
      <c r="A12" s="15" t="s">
        <v>15</v>
      </c>
      <c r="B12" s="16">
        <v>15673906.720000001</v>
      </c>
      <c r="C12" s="16">
        <v>0</v>
      </c>
      <c r="D12" s="16">
        <v>0</v>
      </c>
      <c r="E12" s="16">
        <v>34823.1</v>
      </c>
      <c r="F12" s="16">
        <v>0</v>
      </c>
      <c r="G12" s="17">
        <v>446466.98</v>
      </c>
      <c r="H12" s="17">
        <v>85330.02</v>
      </c>
      <c r="I12" s="18">
        <f>B12+SUM(D12:H12)</f>
        <v>16240526.82</v>
      </c>
    </row>
    <row r="13" spans="1:10" x14ac:dyDescent="0.2">
      <c r="A13" s="15" t="s">
        <v>16</v>
      </c>
      <c r="B13" s="17">
        <v>25631967.899999999</v>
      </c>
      <c r="C13" s="17">
        <v>189484.4</v>
      </c>
      <c r="D13" s="17">
        <v>13463010.720000001</v>
      </c>
      <c r="E13" s="17">
        <v>115592.9</v>
      </c>
      <c r="F13" s="16">
        <v>0</v>
      </c>
      <c r="G13" s="17">
        <v>444451.83</v>
      </c>
      <c r="H13" s="16">
        <v>16052045.74</v>
      </c>
      <c r="I13" s="18">
        <f>B13+SUM(D13:H13)</f>
        <v>55707069.090000004</v>
      </c>
    </row>
    <row r="14" spans="1:10" x14ac:dyDescent="0.2">
      <c r="A14" s="15" t="s">
        <v>17</v>
      </c>
      <c r="B14" s="17">
        <v>0</v>
      </c>
      <c r="C14" s="16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8">
        <f>B14+SUM(D14:H14)</f>
        <v>0</v>
      </c>
    </row>
    <row r="15" spans="1:10" x14ac:dyDescent="0.2">
      <c r="A15" s="14" t="s">
        <v>18</v>
      </c>
      <c r="B15" s="12">
        <f>SUM(B16:B17)</f>
        <v>19869130.659999996</v>
      </c>
      <c r="C15" s="12">
        <f t="shared" ref="C15:I15" si="1">SUM(C16:C17)</f>
        <v>394588.29</v>
      </c>
      <c r="D15" s="12">
        <f t="shared" si="1"/>
        <v>8905374.7100000009</v>
      </c>
      <c r="E15" s="12">
        <f t="shared" si="1"/>
        <v>144597</v>
      </c>
      <c r="F15" s="12">
        <f t="shared" si="1"/>
        <v>0</v>
      </c>
      <c r="G15" s="12">
        <f t="shared" si="1"/>
        <v>1030145.99</v>
      </c>
      <c r="H15" s="12">
        <f t="shared" si="1"/>
        <v>64377858.109999999</v>
      </c>
      <c r="I15" s="13">
        <f t="shared" si="1"/>
        <v>94327106.469999999</v>
      </c>
    </row>
    <row r="16" spans="1:10" x14ac:dyDescent="0.2">
      <c r="A16" s="15" t="s">
        <v>19</v>
      </c>
      <c r="B16" s="16">
        <v>408143.08</v>
      </c>
      <c r="C16" s="16">
        <v>0</v>
      </c>
      <c r="D16" s="16">
        <v>0</v>
      </c>
      <c r="E16" s="17">
        <v>144597</v>
      </c>
      <c r="F16" s="17">
        <v>0</v>
      </c>
      <c r="G16" s="17">
        <v>663082.19999999995</v>
      </c>
      <c r="H16" s="16">
        <v>0</v>
      </c>
      <c r="I16" s="18">
        <f>B16+SUM(D16:H16)</f>
        <v>1215822.28</v>
      </c>
    </row>
    <row r="17" spans="1:9" x14ac:dyDescent="0.2">
      <c r="A17" s="15" t="s">
        <v>16</v>
      </c>
      <c r="B17" s="17">
        <v>19460987.579999998</v>
      </c>
      <c r="C17" s="16">
        <v>394588.29</v>
      </c>
      <c r="D17" s="17">
        <v>8905374.7100000009</v>
      </c>
      <c r="E17" s="17">
        <v>0</v>
      </c>
      <c r="F17" s="16">
        <v>0</v>
      </c>
      <c r="G17" s="17">
        <v>367063.79</v>
      </c>
      <c r="H17" s="17">
        <v>64377858.109999999</v>
      </c>
      <c r="I17" s="18">
        <f>B17+SUM(D17:H17)</f>
        <v>93111284.189999998</v>
      </c>
    </row>
    <row r="18" spans="1:9" x14ac:dyDescent="0.2">
      <c r="A18" s="11" t="s">
        <v>20</v>
      </c>
      <c r="B18" s="12">
        <f t="shared" ref="B18:I18" si="2">B10+B11-B15</f>
        <v>504854120.63999999</v>
      </c>
      <c r="C18" s="12">
        <f t="shared" si="2"/>
        <v>5330002.3100000005</v>
      </c>
      <c r="D18" s="12">
        <f t="shared" si="2"/>
        <v>376902232.62000006</v>
      </c>
      <c r="E18" s="12">
        <f t="shared" si="2"/>
        <v>3073139</v>
      </c>
      <c r="F18" s="12">
        <f t="shared" si="2"/>
        <v>302705.8</v>
      </c>
      <c r="G18" s="12">
        <f t="shared" si="2"/>
        <v>15620400.91</v>
      </c>
      <c r="H18" s="12">
        <f t="shared" si="2"/>
        <v>134643734.33999997</v>
      </c>
      <c r="I18" s="13">
        <f t="shared" si="2"/>
        <v>1035396333.3100002</v>
      </c>
    </row>
    <row r="19" spans="1:9" x14ac:dyDescent="0.2">
      <c r="A19" s="817" t="s">
        <v>21</v>
      </c>
      <c r="B19" s="832"/>
      <c r="C19" s="832"/>
      <c r="D19" s="832"/>
      <c r="E19" s="832"/>
      <c r="F19" s="832"/>
      <c r="G19" s="832"/>
      <c r="H19" s="832"/>
      <c r="I19" s="809"/>
    </row>
    <row r="20" spans="1:9" x14ac:dyDescent="0.2">
      <c r="A20" s="11" t="s">
        <v>13</v>
      </c>
      <c r="B20" s="12">
        <v>2181440.9300000002</v>
      </c>
      <c r="C20" s="12">
        <v>0</v>
      </c>
      <c r="D20" s="12">
        <v>148960836.75999999</v>
      </c>
      <c r="E20" s="12">
        <v>2757528.75</v>
      </c>
      <c r="F20" s="12">
        <v>302705.8</v>
      </c>
      <c r="G20" s="12">
        <v>14961201.51</v>
      </c>
      <c r="H20" s="12">
        <v>0</v>
      </c>
      <c r="I20" s="13">
        <f>B20+SUM(D20:H20)</f>
        <v>169163713.75</v>
      </c>
    </row>
    <row r="21" spans="1:9" x14ac:dyDescent="0.2">
      <c r="A21" s="14" t="s">
        <v>14</v>
      </c>
      <c r="B21" s="12">
        <f>SUM(B22:B24)</f>
        <v>58715.76</v>
      </c>
      <c r="C21" s="12">
        <f t="shared" ref="C21:I21" si="3">SUM(C22:C24)</f>
        <v>0</v>
      </c>
      <c r="D21" s="12">
        <f t="shared" si="3"/>
        <v>16283354.539999999</v>
      </c>
      <c r="E21" s="12">
        <f t="shared" si="3"/>
        <v>113457.65</v>
      </c>
      <c r="F21" s="12">
        <f t="shared" si="3"/>
        <v>0</v>
      </c>
      <c r="G21" s="12">
        <f t="shared" si="3"/>
        <v>1031090.56</v>
      </c>
      <c r="H21" s="12">
        <f t="shared" si="3"/>
        <v>0</v>
      </c>
      <c r="I21" s="13">
        <f t="shared" si="3"/>
        <v>17486618.509999998</v>
      </c>
    </row>
    <row r="22" spans="1:9" x14ac:dyDescent="0.2">
      <c r="A22" s="15" t="s">
        <v>22</v>
      </c>
      <c r="B22" s="17">
        <v>58715.76</v>
      </c>
      <c r="C22" s="17">
        <v>0</v>
      </c>
      <c r="D22" s="17">
        <v>13946126.689999999</v>
      </c>
      <c r="E22" s="17">
        <v>84461.7</v>
      </c>
      <c r="F22" s="17">
        <v>0</v>
      </c>
      <c r="G22" s="17">
        <v>455979.43</v>
      </c>
      <c r="H22" s="16">
        <v>0</v>
      </c>
      <c r="I22" s="18">
        <f>B22+SUM(D22:H22)</f>
        <v>14545283.579999998</v>
      </c>
    </row>
    <row r="23" spans="1:9" x14ac:dyDescent="0.2">
      <c r="A23" s="15" t="s">
        <v>16</v>
      </c>
      <c r="B23" s="16">
        <v>0</v>
      </c>
      <c r="C23" s="16">
        <v>0</v>
      </c>
      <c r="D23" s="17">
        <v>2337227.85</v>
      </c>
      <c r="E23" s="17">
        <v>28995.95</v>
      </c>
      <c r="F23" s="16">
        <v>0</v>
      </c>
      <c r="G23" s="17">
        <v>575111.13</v>
      </c>
      <c r="H23" s="16">
        <v>0</v>
      </c>
      <c r="I23" s="18">
        <f>B23+SUM(D23:H23)</f>
        <v>2941334.93</v>
      </c>
    </row>
    <row r="24" spans="1:9" x14ac:dyDescent="0.2">
      <c r="A24" s="15" t="s">
        <v>17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8">
        <f>B24+SUM(D24:H24)</f>
        <v>0</v>
      </c>
    </row>
    <row r="25" spans="1:9" x14ac:dyDescent="0.2">
      <c r="A25" s="14" t="s">
        <v>18</v>
      </c>
      <c r="B25" s="12">
        <f>SUM(B26:B27)</f>
        <v>0</v>
      </c>
      <c r="C25" s="12">
        <f t="shared" ref="C25:I25" si="4">SUM(C26:C27)</f>
        <v>0</v>
      </c>
      <c r="D25" s="12">
        <f t="shared" si="4"/>
        <v>2951680.67</v>
      </c>
      <c r="E25" s="12">
        <f t="shared" si="4"/>
        <v>144597</v>
      </c>
      <c r="F25" s="12">
        <f t="shared" si="4"/>
        <v>0</v>
      </c>
      <c r="G25" s="12">
        <f t="shared" si="4"/>
        <v>982078.82000000007</v>
      </c>
      <c r="H25" s="12">
        <f t="shared" si="4"/>
        <v>0</v>
      </c>
      <c r="I25" s="13">
        <f t="shared" si="4"/>
        <v>4078356.49</v>
      </c>
    </row>
    <row r="26" spans="1:9" x14ac:dyDescent="0.2">
      <c r="A26" s="15" t="s">
        <v>19</v>
      </c>
      <c r="B26" s="16">
        <v>0</v>
      </c>
      <c r="C26" s="16">
        <v>0</v>
      </c>
      <c r="D26" s="16">
        <v>0</v>
      </c>
      <c r="E26" s="17">
        <v>144597</v>
      </c>
      <c r="F26" s="17">
        <v>0</v>
      </c>
      <c r="G26" s="17">
        <v>615015.03</v>
      </c>
      <c r="H26" s="16">
        <v>0</v>
      </c>
      <c r="I26" s="18">
        <f>B26+SUM(D26:H26)</f>
        <v>759612.03</v>
      </c>
    </row>
    <row r="27" spans="1:9" x14ac:dyDescent="0.2">
      <c r="A27" s="15" t="s">
        <v>16</v>
      </c>
      <c r="B27" s="16">
        <v>0</v>
      </c>
      <c r="C27" s="16">
        <v>0</v>
      </c>
      <c r="D27" s="17">
        <v>2951680.67</v>
      </c>
      <c r="E27" s="17">
        <v>0</v>
      </c>
      <c r="F27" s="16">
        <v>0</v>
      </c>
      <c r="G27" s="17">
        <v>367063.79</v>
      </c>
      <c r="H27" s="17">
        <v>0</v>
      </c>
      <c r="I27" s="18">
        <f>B27+SUM(D27:H27)</f>
        <v>3318744.46</v>
      </c>
    </row>
    <row r="28" spans="1:9" x14ac:dyDescent="0.2">
      <c r="A28" s="11" t="s">
        <v>20</v>
      </c>
      <c r="B28" s="12">
        <f>B20+B21-B25</f>
        <v>2240156.69</v>
      </c>
      <c r="C28" s="12">
        <f t="shared" ref="C28:I28" si="5">C20+C21-C25</f>
        <v>0</v>
      </c>
      <c r="D28" s="12">
        <f t="shared" si="5"/>
        <v>162292510.63</v>
      </c>
      <c r="E28" s="12">
        <f t="shared" si="5"/>
        <v>2726389.4</v>
      </c>
      <c r="F28" s="12">
        <f t="shared" si="5"/>
        <v>302705.8</v>
      </c>
      <c r="G28" s="12">
        <f t="shared" si="5"/>
        <v>15010213.25</v>
      </c>
      <c r="H28" s="12">
        <f t="shared" si="5"/>
        <v>0</v>
      </c>
      <c r="I28" s="13">
        <f t="shared" si="5"/>
        <v>182571975.76999998</v>
      </c>
    </row>
    <row r="29" spans="1:9" x14ac:dyDescent="0.2">
      <c r="A29" s="817" t="s">
        <v>23</v>
      </c>
      <c r="B29" s="832"/>
      <c r="C29" s="832"/>
      <c r="D29" s="832"/>
      <c r="E29" s="832"/>
      <c r="F29" s="832"/>
      <c r="G29" s="832"/>
      <c r="H29" s="832"/>
      <c r="I29" s="809"/>
    </row>
    <row r="30" spans="1:9" x14ac:dyDescent="0.2">
      <c r="A30" s="11" t="s">
        <v>13</v>
      </c>
      <c r="B30" s="12">
        <v>66140.800000000003</v>
      </c>
      <c r="C30" s="12">
        <v>66140.800000000003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3">
        <f>B30+SUM(D30:H30)</f>
        <v>66140.800000000003</v>
      </c>
    </row>
    <row r="31" spans="1:9" x14ac:dyDescent="0.2">
      <c r="A31" s="15" t="s">
        <v>24</v>
      </c>
      <c r="B31" s="17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6">
        <v>0</v>
      </c>
      <c r="I31" s="18">
        <f>B31+SUM(D31:H31)</f>
        <v>0</v>
      </c>
    </row>
    <row r="32" spans="1:9" x14ac:dyDescent="0.2">
      <c r="A32" s="15" t="s">
        <v>25</v>
      </c>
      <c r="B32" s="19">
        <v>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20">
        <v>0</v>
      </c>
      <c r="I32" s="18">
        <f>B32+SUM(D32:H32)</f>
        <v>0</v>
      </c>
    </row>
    <row r="33" spans="1:9" x14ac:dyDescent="0.2">
      <c r="A33" s="11" t="s">
        <v>20</v>
      </c>
      <c r="B33" s="21">
        <f>B30+B31-B32</f>
        <v>66140.800000000003</v>
      </c>
      <c r="C33" s="21">
        <f t="shared" ref="C33:I33" si="6">C30+C31-C32</f>
        <v>66140.800000000003</v>
      </c>
      <c r="D33" s="21">
        <f t="shared" si="6"/>
        <v>0</v>
      </c>
      <c r="E33" s="21">
        <f t="shared" si="6"/>
        <v>0</v>
      </c>
      <c r="F33" s="21">
        <f t="shared" si="6"/>
        <v>0</v>
      </c>
      <c r="G33" s="21">
        <f t="shared" si="6"/>
        <v>0</v>
      </c>
      <c r="H33" s="21">
        <f t="shared" si="6"/>
        <v>0</v>
      </c>
      <c r="I33" s="22">
        <f t="shared" si="6"/>
        <v>66140.800000000003</v>
      </c>
    </row>
    <row r="34" spans="1:9" x14ac:dyDescent="0.2">
      <c r="A34" s="817" t="s">
        <v>26</v>
      </c>
      <c r="B34" s="818"/>
      <c r="C34" s="818"/>
      <c r="D34" s="818"/>
      <c r="E34" s="818"/>
      <c r="F34" s="818"/>
      <c r="G34" s="818"/>
      <c r="H34" s="818"/>
      <c r="I34" s="809"/>
    </row>
    <row r="35" spans="1:9" x14ac:dyDescent="0.2">
      <c r="A35" s="23" t="s">
        <v>13</v>
      </c>
      <c r="B35" s="24">
        <f t="shared" ref="B35:I35" si="7">B10-B20-B30</f>
        <v>481169794.94999999</v>
      </c>
      <c r="C35" s="24">
        <f t="shared" si="7"/>
        <v>5468965.4000000004</v>
      </c>
      <c r="D35" s="24">
        <f t="shared" si="7"/>
        <v>223383759.85000002</v>
      </c>
      <c r="E35" s="24">
        <f t="shared" si="7"/>
        <v>309791.25</v>
      </c>
      <c r="F35" s="24">
        <f t="shared" si="7"/>
        <v>0</v>
      </c>
      <c r="G35" s="24">
        <f t="shared" si="7"/>
        <v>798426.58000000007</v>
      </c>
      <c r="H35" s="24">
        <f t="shared" si="7"/>
        <v>182884216.69</v>
      </c>
      <c r="I35" s="25">
        <f t="shared" si="7"/>
        <v>888545989.32000017</v>
      </c>
    </row>
    <row r="36" spans="1:9" ht="13.5" thickBot="1" x14ac:dyDescent="0.25">
      <c r="A36" s="26" t="s">
        <v>20</v>
      </c>
      <c r="B36" s="27">
        <f>B18-B28-B33</f>
        <v>502547823.14999998</v>
      </c>
      <c r="C36" s="27">
        <f t="shared" ref="C36:I36" si="8">C18-C28-C33</f>
        <v>5263861.5100000007</v>
      </c>
      <c r="D36" s="27">
        <f t="shared" si="8"/>
        <v>214609721.99000007</v>
      </c>
      <c r="E36" s="27">
        <f t="shared" si="8"/>
        <v>346749.60000000009</v>
      </c>
      <c r="F36" s="27">
        <f t="shared" si="8"/>
        <v>0</v>
      </c>
      <c r="G36" s="27">
        <f t="shared" si="8"/>
        <v>610187.66000000015</v>
      </c>
      <c r="H36" s="27">
        <f t="shared" si="8"/>
        <v>134643734.33999997</v>
      </c>
      <c r="I36" s="28">
        <f t="shared" si="8"/>
        <v>852758216.74000025</v>
      </c>
    </row>
    <row r="37" spans="1:9" x14ac:dyDescent="0.2">
      <c r="A37" s="29"/>
      <c r="B37" s="30"/>
      <c r="C37" s="30"/>
      <c r="D37" s="30"/>
      <c r="E37" s="30"/>
      <c r="F37" s="30"/>
      <c r="G37" s="30"/>
      <c r="H37" s="30"/>
      <c r="I37" s="30"/>
    </row>
    <row r="38" spans="1:9" ht="15" x14ac:dyDescent="0.25">
      <c r="A38" s="31" t="s">
        <v>393</v>
      </c>
      <c r="B38" s="32"/>
    </row>
    <row r="39" spans="1:9" ht="13.5" thickBot="1" x14ac:dyDescent="0.25">
      <c r="A39" s="33"/>
      <c r="B39" s="33"/>
    </row>
    <row r="40" spans="1:9" ht="21.75" customHeight="1" x14ac:dyDescent="0.2">
      <c r="A40" s="819" t="s">
        <v>27</v>
      </c>
      <c r="B40" s="820"/>
      <c r="C40" s="825" t="s">
        <v>28</v>
      </c>
    </row>
    <row r="41" spans="1:9" ht="13.5" customHeight="1" x14ac:dyDescent="0.2">
      <c r="A41" s="821"/>
      <c r="B41" s="822"/>
      <c r="C41" s="826"/>
    </row>
    <row r="42" spans="1:9" ht="29.25" customHeight="1" x14ac:dyDescent="0.2">
      <c r="A42" s="823"/>
      <c r="B42" s="824"/>
      <c r="C42" s="827"/>
    </row>
    <row r="43" spans="1:9" x14ac:dyDescent="0.2">
      <c r="A43" s="795" t="s">
        <v>12</v>
      </c>
      <c r="B43" s="796"/>
      <c r="C43" s="797"/>
    </row>
    <row r="44" spans="1:9" x14ac:dyDescent="0.2">
      <c r="A44" s="812" t="s">
        <v>13</v>
      </c>
      <c r="B44" s="814"/>
      <c r="C44" s="34">
        <v>1160430.9099999999</v>
      </c>
    </row>
    <row r="45" spans="1:9" x14ac:dyDescent="0.2">
      <c r="A45" s="815" t="s">
        <v>14</v>
      </c>
      <c r="B45" s="816"/>
      <c r="C45" s="35">
        <f>SUM(C46:C47)</f>
        <v>0</v>
      </c>
    </row>
    <row r="46" spans="1:9" x14ac:dyDescent="0.2">
      <c r="A46" s="805" t="s">
        <v>15</v>
      </c>
      <c r="B46" s="806"/>
      <c r="C46" s="36">
        <v>0</v>
      </c>
    </row>
    <row r="47" spans="1:9" x14ac:dyDescent="0.2">
      <c r="A47" s="805" t="s">
        <v>16</v>
      </c>
      <c r="B47" s="806"/>
      <c r="C47" s="36">
        <v>0</v>
      </c>
    </row>
    <row r="48" spans="1:9" x14ac:dyDescent="0.2">
      <c r="A48" s="815" t="s">
        <v>18</v>
      </c>
      <c r="B48" s="816"/>
      <c r="C48" s="35">
        <f>SUM(C49:C50)</f>
        <v>0</v>
      </c>
    </row>
    <row r="49" spans="1:3" x14ac:dyDescent="0.2">
      <c r="A49" s="805" t="s">
        <v>19</v>
      </c>
      <c r="B49" s="806"/>
      <c r="C49" s="36">
        <v>0</v>
      </c>
    </row>
    <row r="50" spans="1:3" x14ac:dyDescent="0.2">
      <c r="A50" s="805" t="s">
        <v>16</v>
      </c>
      <c r="B50" s="806"/>
      <c r="C50" s="36">
        <v>0</v>
      </c>
    </row>
    <row r="51" spans="1:3" x14ac:dyDescent="0.2">
      <c r="A51" s="793" t="s">
        <v>20</v>
      </c>
      <c r="B51" s="809"/>
      <c r="C51" s="35">
        <f>C44+C45-C48</f>
        <v>1160430.9099999999</v>
      </c>
    </row>
    <row r="52" spans="1:3" x14ac:dyDescent="0.2">
      <c r="A52" s="795" t="s">
        <v>21</v>
      </c>
      <c r="B52" s="796"/>
      <c r="C52" s="797"/>
    </row>
    <row r="53" spans="1:3" x14ac:dyDescent="0.2">
      <c r="A53" s="812" t="s">
        <v>13</v>
      </c>
      <c r="B53" s="814"/>
      <c r="C53" s="34">
        <v>1160430.9099999999</v>
      </c>
    </row>
    <row r="54" spans="1:3" x14ac:dyDescent="0.2">
      <c r="A54" s="815" t="s">
        <v>14</v>
      </c>
      <c r="B54" s="816"/>
      <c r="C54" s="35">
        <f>SUM(C55:C56)</f>
        <v>0</v>
      </c>
    </row>
    <row r="55" spans="1:3" x14ac:dyDescent="0.2">
      <c r="A55" s="805" t="s">
        <v>22</v>
      </c>
      <c r="B55" s="806"/>
      <c r="C55" s="36">
        <v>0</v>
      </c>
    </row>
    <row r="56" spans="1:3" x14ac:dyDescent="0.2">
      <c r="A56" s="805" t="s">
        <v>16</v>
      </c>
      <c r="B56" s="806"/>
      <c r="C56" s="37">
        <v>0</v>
      </c>
    </row>
    <row r="57" spans="1:3" x14ac:dyDescent="0.2">
      <c r="A57" s="815" t="s">
        <v>18</v>
      </c>
      <c r="B57" s="816"/>
      <c r="C57" s="35">
        <f>SUM(C58:C59)</f>
        <v>0</v>
      </c>
    </row>
    <row r="58" spans="1:3" x14ac:dyDescent="0.2">
      <c r="A58" s="805" t="s">
        <v>19</v>
      </c>
      <c r="B58" s="806"/>
      <c r="C58" s="36">
        <v>0</v>
      </c>
    </row>
    <row r="59" spans="1:3" x14ac:dyDescent="0.2">
      <c r="A59" s="807" t="s">
        <v>16</v>
      </c>
      <c r="B59" s="808"/>
      <c r="C59" s="38">
        <v>0</v>
      </c>
    </row>
    <row r="60" spans="1:3" x14ac:dyDescent="0.2">
      <c r="A60" s="793" t="s">
        <v>20</v>
      </c>
      <c r="B60" s="809"/>
      <c r="C60" s="39">
        <f>C53+C54-C57</f>
        <v>1160430.9099999999</v>
      </c>
    </row>
    <row r="61" spans="1:3" x14ac:dyDescent="0.2">
      <c r="A61" s="810" t="s">
        <v>23</v>
      </c>
      <c r="B61" s="811"/>
      <c r="C61" s="797"/>
    </row>
    <row r="62" spans="1:3" x14ac:dyDescent="0.2">
      <c r="A62" s="812" t="s">
        <v>13</v>
      </c>
      <c r="B62" s="813"/>
      <c r="C62" s="34">
        <v>0</v>
      </c>
    </row>
    <row r="63" spans="1:3" x14ac:dyDescent="0.2">
      <c r="A63" s="791" t="s">
        <v>24</v>
      </c>
      <c r="B63" s="792"/>
      <c r="C63" s="40">
        <v>0</v>
      </c>
    </row>
    <row r="64" spans="1:3" x14ac:dyDescent="0.2">
      <c r="A64" s="791" t="s">
        <v>25</v>
      </c>
      <c r="B64" s="792"/>
      <c r="C64" s="40">
        <v>0</v>
      </c>
    </row>
    <row r="65" spans="1:5" x14ac:dyDescent="0.2">
      <c r="A65" s="793" t="s">
        <v>20</v>
      </c>
      <c r="B65" s="794"/>
      <c r="C65" s="41">
        <f>C62+C63-C64</f>
        <v>0</v>
      </c>
    </row>
    <row r="66" spans="1:5" x14ac:dyDescent="0.2">
      <c r="A66" s="795" t="s">
        <v>26</v>
      </c>
      <c r="B66" s="796"/>
      <c r="C66" s="797"/>
    </row>
    <row r="67" spans="1:5" x14ac:dyDescent="0.2">
      <c r="A67" s="42" t="s">
        <v>13</v>
      </c>
      <c r="B67" s="43"/>
      <c r="C67" s="34">
        <f>C44-C53-C62</f>
        <v>0</v>
      </c>
    </row>
    <row r="68" spans="1:5" ht="13.5" thickBot="1" x14ac:dyDescent="0.25">
      <c r="A68" s="798" t="s">
        <v>20</v>
      </c>
      <c r="B68" s="799"/>
      <c r="C68" s="44">
        <f>C51-C60-C65</f>
        <v>0</v>
      </c>
    </row>
    <row r="73" spans="1:5" ht="15" x14ac:dyDescent="0.25">
      <c r="A73" s="800" t="s">
        <v>29</v>
      </c>
      <c r="B73" s="801"/>
      <c r="C73" s="801"/>
      <c r="D73" s="801"/>
      <c r="E73" s="801"/>
    </row>
    <row r="74" spans="1:5" ht="13.5" thickBot="1" x14ac:dyDescent="0.25">
      <c r="A74" s="45"/>
      <c r="B74" s="46"/>
      <c r="C74" s="46"/>
      <c r="D74" s="46"/>
      <c r="E74" s="46"/>
    </row>
    <row r="75" spans="1:5" ht="153.75" thickBot="1" x14ac:dyDescent="0.25">
      <c r="A75" s="47" t="s">
        <v>30</v>
      </c>
      <c r="B75" s="48" t="s">
        <v>31</v>
      </c>
      <c r="C75" s="48" t="s">
        <v>32</v>
      </c>
      <c r="D75" s="48" t="s">
        <v>33</v>
      </c>
      <c r="E75" s="49" t="s">
        <v>34</v>
      </c>
    </row>
    <row r="76" spans="1:5" ht="13.5" thickBot="1" x14ac:dyDescent="0.25">
      <c r="A76" s="50" t="s">
        <v>12</v>
      </c>
      <c r="B76" s="51"/>
      <c r="C76" s="51"/>
      <c r="D76" s="51"/>
      <c r="E76" s="52"/>
    </row>
    <row r="77" spans="1:5" ht="25.5" x14ac:dyDescent="0.2">
      <c r="A77" s="53" t="s">
        <v>35</v>
      </c>
      <c r="B77" s="54">
        <v>0</v>
      </c>
      <c r="C77" s="54">
        <v>187762.29</v>
      </c>
      <c r="D77" s="54">
        <v>0</v>
      </c>
      <c r="E77" s="55">
        <f>B77+C77+D77</f>
        <v>187762.29</v>
      </c>
    </row>
    <row r="78" spans="1:5" x14ac:dyDescent="0.2">
      <c r="A78" s="56" t="s">
        <v>24</v>
      </c>
      <c r="B78" s="57">
        <f>SUM(B79:B80)</f>
        <v>0</v>
      </c>
      <c r="C78" s="57">
        <f>SUM(C79:C80)</f>
        <v>0</v>
      </c>
      <c r="D78" s="57">
        <f>SUM(D79:D80)</f>
        <v>0</v>
      </c>
      <c r="E78" s="58">
        <f>SUM(E79:E80)</f>
        <v>0</v>
      </c>
    </row>
    <row r="79" spans="1:5" x14ac:dyDescent="0.2">
      <c r="A79" s="59" t="s">
        <v>36</v>
      </c>
      <c r="B79" s="60">
        <v>0</v>
      </c>
      <c r="C79" s="60">
        <v>0</v>
      </c>
      <c r="D79" s="60"/>
      <c r="E79" s="61">
        <f>B79+C79+D79</f>
        <v>0</v>
      </c>
    </row>
    <row r="80" spans="1:5" x14ac:dyDescent="0.2">
      <c r="A80" s="59" t="s">
        <v>37</v>
      </c>
      <c r="B80" s="60">
        <v>0</v>
      </c>
      <c r="C80" s="60">
        <v>0</v>
      </c>
      <c r="D80" s="60"/>
      <c r="E80" s="61">
        <f>B80+C80+D80</f>
        <v>0</v>
      </c>
    </row>
    <row r="81" spans="1:5" x14ac:dyDescent="0.2">
      <c r="A81" s="56" t="s">
        <v>25</v>
      </c>
      <c r="B81" s="57">
        <f>SUM(B82:B84)</f>
        <v>0</v>
      </c>
      <c r="C81" s="57">
        <f>SUM(C82:C84)</f>
        <v>0</v>
      </c>
      <c r="D81" s="57">
        <f>SUM(D82:D84)</f>
        <v>0</v>
      </c>
      <c r="E81" s="58">
        <f>SUM(E82:E84)</f>
        <v>0</v>
      </c>
    </row>
    <row r="82" spans="1:5" x14ac:dyDescent="0.2">
      <c r="A82" s="59" t="s">
        <v>38</v>
      </c>
      <c r="B82" s="60">
        <v>0</v>
      </c>
      <c r="C82" s="60">
        <v>0</v>
      </c>
      <c r="D82" s="60"/>
      <c r="E82" s="61">
        <f>B82+C82+D82</f>
        <v>0</v>
      </c>
    </row>
    <row r="83" spans="1:5" x14ac:dyDescent="0.2">
      <c r="A83" s="59" t="s">
        <v>39</v>
      </c>
      <c r="B83" s="60">
        <v>0</v>
      </c>
      <c r="C83" s="60">
        <v>0</v>
      </c>
      <c r="D83" s="60"/>
      <c r="E83" s="61">
        <f>B83+C83+D83</f>
        <v>0</v>
      </c>
    </row>
    <row r="84" spans="1:5" x14ac:dyDescent="0.2">
      <c r="A84" s="62" t="s">
        <v>40</v>
      </c>
      <c r="B84" s="60">
        <v>0</v>
      </c>
      <c r="C84" s="60">
        <v>0</v>
      </c>
      <c r="D84" s="60"/>
      <c r="E84" s="61">
        <f>B84+C84+D84</f>
        <v>0</v>
      </c>
    </row>
    <row r="85" spans="1:5" ht="26.25" thickBot="1" x14ac:dyDescent="0.25">
      <c r="A85" s="63" t="s">
        <v>41</v>
      </c>
      <c r="B85" s="64">
        <f>B77+B78-B81</f>
        <v>0</v>
      </c>
      <c r="C85" s="64">
        <f>C77+C78-C81</f>
        <v>187762.29</v>
      </c>
      <c r="D85" s="64">
        <f>D77+D78-D81</f>
        <v>0</v>
      </c>
      <c r="E85" s="65">
        <f>E77+E78-E81</f>
        <v>187762.29</v>
      </c>
    </row>
    <row r="86" spans="1:5" ht="13.5" thickBot="1" x14ac:dyDescent="0.25">
      <c r="A86" s="66" t="s">
        <v>42</v>
      </c>
      <c r="B86" s="67"/>
      <c r="C86" s="67"/>
      <c r="D86" s="67"/>
      <c r="E86" s="68"/>
    </row>
    <row r="87" spans="1:5" x14ac:dyDescent="0.2">
      <c r="A87" s="53" t="s">
        <v>43</v>
      </c>
      <c r="B87" s="54">
        <v>0</v>
      </c>
      <c r="C87" s="54">
        <v>0</v>
      </c>
      <c r="D87" s="54">
        <v>0</v>
      </c>
      <c r="E87" s="55">
        <v>0</v>
      </c>
    </row>
    <row r="88" spans="1:5" x14ac:dyDescent="0.2">
      <c r="A88" s="56" t="s">
        <v>24</v>
      </c>
      <c r="B88" s="69">
        <v>0</v>
      </c>
      <c r="C88" s="69">
        <v>0</v>
      </c>
      <c r="D88" s="69">
        <v>0</v>
      </c>
      <c r="E88" s="58">
        <f>SUM(B88:D88)</f>
        <v>0</v>
      </c>
    </row>
    <row r="89" spans="1:5" x14ac:dyDescent="0.2">
      <c r="A89" s="56" t="s">
        <v>25</v>
      </c>
      <c r="B89" s="69">
        <v>0</v>
      </c>
      <c r="C89" s="69">
        <v>0</v>
      </c>
      <c r="D89" s="69">
        <v>0</v>
      </c>
      <c r="E89" s="58">
        <v>0</v>
      </c>
    </row>
    <row r="90" spans="1:5" ht="13.5" thickBot="1" x14ac:dyDescent="0.25">
      <c r="A90" s="63" t="s">
        <v>44</v>
      </c>
      <c r="B90" s="64">
        <f>B87+B88-B89</f>
        <v>0</v>
      </c>
      <c r="C90" s="64">
        <f>C87+C88-C89</f>
        <v>0</v>
      </c>
      <c r="D90" s="64">
        <f>D87+D88-D89</f>
        <v>0</v>
      </c>
      <c r="E90" s="65">
        <f>E87+E88-E89</f>
        <v>0</v>
      </c>
    </row>
    <row r="91" spans="1:5" ht="13.5" thickBot="1" x14ac:dyDescent="0.25">
      <c r="A91" s="802">
        <v>0</v>
      </c>
      <c r="B91" s="803"/>
      <c r="C91" s="803"/>
      <c r="D91" s="803"/>
      <c r="E91" s="804"/>
    </row>
    <row r="92" spans="1:5" x14ac:dyDescent="0.2">
      <c r="A92" s="70" t="s">
        <v>13</v>
      </c>
      <c r="B92" s="71">
        <f>B77-B87</f>
        <v>0</v>
      </c>
      <c r="C92" s="71">
        <f>C77-C87</f>
        <v>187762.29</v>
      </c>
      <c r="D92" s="71">
        <f>D77-D87</f>
        <v>0</v>
      </c>
      <c r="E92" s="71">
        <f>E77-E87</f>
        <v>187762.29</v>
      </c>
    </row>
    <row r="93" spans="1:5" ht="13.5" thickBot="1" x14ac:dyDescent="0.25">
      <c r="A93" s="72" t="s">
        <v>20</v>
      </c>
      <c r="B93" s="73">
        <f>B85-B90</f>
        <v>0</v>
      </c>
      <c r="C93" s="73">
        <f>C85-C90</f>
        <v>187762.29</v>
      </c>
      <c r="D93" s="73">
        <f>D85-D90</f>
        <v>0</v>
      </c>
      <c r="E93" s="73">
        <f>E85-E90</f>
        <v>187762.29</v>
      </c>
    </row>
    <row r="98" spans="1:9" ht="48" customHeight="1" x14ac:dyDescent="0.25">
      <c r="A98" s="778" t="s">
        <v>45</v>
      </c>
      <c r="B98" s="778"/>
      <c r="C98" s="778"/>
      <c r="D98" s="778"/>
    </row>
    <row r="99" spans="1:9" ht="13.5" thickBot="1" x14ac:dyDescent="0.25">
      <c r="A99" s="780"/>
      <c r="B99" s="781"/>
      <c r="C99" s="781"/>
    </row>
    <row r="100" spans="1:9" x14ac:dyDescent="0.2">
      <c r="A100" s="74" t="s">
        <v>46</v>
      </c>
      <c r="B100" s="75" t="s">
        <v>13</v>
      </c>
      <c r="C100" s="75" t="s">
        <v>20</v>
      </c>
      <c r="D100" s="76" t="s">
        <v>47</v>
      </c>
    </row>
    <row r="101" spans="1:9" x14ac:dyDescent="0.2">
      <c r="A101" s="77" t="s">
        <v>48</v>
      </c>
      <c r="B101" s="78">
        <v>0</v>
      </c>
      <c r="C101" s="78">
        <v>0</v>
      </c>
      <c r="D101" s="79"/>
    </row>
    <row r="102" spans="1:9" x14ac:dyDescent="0.2">
      <c r="A102" s="80" t="s">
        <v>49</v>
      </c>
      <c r="B102" s="81"/>
      <c r="C102" s="81"/>
      <c r="D102" s="82"/>
    </row>
    <row r="103" spans="1:9" ht="13.5" thickBot="1" x14ac:dyDescent="0.25">
      <c r="A103" s="83" t="s">
        <v>50</v>
      </c>
      <c r="B103" s="84">
        <v>0</v>
      </c>
      <c r="C103" s="85">
        <v>0</v>
      </c>
      <c r="D103" s="86"/>
    </row>
    <row r="106" spans="1:9" ht="15" x14ac:dyDescent="0.25">
      <c r="A106" s="778" t="s">
        <v>51</v>
      </c>
      <c r="B106" s="779"/>
      <c r="C106" s="779"/>
      <c r="D106" s="677"/>
      <c r="E106" s="677"/>
      <c r="F106" s="677"/>
      <c r="G106" s="677"/>
    </row>
    <row r="107" spans="1:9" ht="13.5" thickBot="1" x14ac:dyDescent="0.25">
      <c r="A107" s="780"/>
      <c r="B107" s="781"/>
      <c r="C107" s="781"/>
    </row>
    <row r="108" spans="1:9" ht="13.5" customHeight="1" x14ac:dyDescent="0.2">
      <c r="A108" s="786"/>
      <c r="B108" s="788" t="s">
        <v>52</v>
      </c>
      <c r="C108" s="789"/>
      <c r="D108" s="789"/>
      <c r="E108" s="789"/>
      <c r="F108" s="790"/>
      <c r="G108" s="788" t="s">
        <v>53</v>
      </c>
      <c r="H108" s="789"/>
      <c r="I108" s="790"/>
    </row>
    <row r="109" spans="1:9" ht="38.25" x14ac:dyDescent="0.2">
      <c r="A109" s="787"/>
      <c r="B109" s="87" t="s">
        <v>54</v>
      </c>
      <c r="C109" s="88" t="s">
        <v>55</v>
      </c>
      <c r="D109" s="88" t="s">
        <v>56</v>
      </c>
      <c r="E109" s="88" t="s">
        <v>57</v>
      </c>
      <c r="F109" s="89" t="s">
        <v>58</v>
      </c>
      <c r="G109" s="90" t="s">
        <v>59</v>
      </c>
      <c r="H109" s="91" t="s">
        <v>219</v>
      </c>
      <c r="I109" s="92" t="s">
        <v>60</v>
      </c>
    </row>
    <row r="110" spans="1:9" x14ac:dyDescent="0.2">
      <c r="A110" s="93" t="s">
        <v>13</v>
      </c>
      <c r="B110" s="94">
        <v>0</v>
      </c>
      <c r="C110" s="95">
        <v>66140.800000000003</v>
      </c>
      <c r="D110" s="95">
        <v>0</v>
      </c>
      <c r="E110" s="96">
        <v>11728773.279999999</v>
      </c>
      <c r="F110" s="97">
        <v>0</v>
      </c>
      <c r="G110" s="98">
        <v>0</v>
      </c>
      <c r="H110" s="95">
        <v>0</v>
      </c>
      <c r="I110" s="99">
        <v>0</v>
      </c>
    </row>
    <row r="111" spans="1:9" ht="38.25" x14ac:dyDescent="0.2">
      <c r="A111" s="100" t="s">
        <v>61</v>
      </c>
      <c r="B111" s="101">
        <v>0</v>
      </c>
      <c r="C111" s="102">
        <v>0</v>
      </c>
      <c r="D111" s="102">
        <v>0</v>
      </c>
      <c r="E111" s="103">
        <v>695015.52</v>
      </c>
      <c r="F111" s="104">
        <v>0</v>
      </c>
      <c r="G111" s="105">
        <v>0</v>
      </c>
      <c r="H111" s="102">
        <v>0</v>
      </c>
      <c r="I111" s="106">
        <v>0</v>
      </c>
    </row>
    <row r="112" spans="1:9" ht="39" thickBot="1" x14ac:dyDescent="0.25">
      <c r="A112" s="107" t="s">
        <v>62</v>
      </c>
      <c r="B112" s="108">
        <v>0</v>
      </c>
      <c r="C112" s="109">
        <v>0</v>
      </c>
      <c r="D112" s="109">
        <v>0</v>
      </c>
      <c r="E112" s="110">
        <v>0</v>
      </c>
      <c r="F112" s="111">
        <v>0</v>
      </c>
      <c r="G112" s="112">
        <v>0</v>
      </c>
      <c r="H112" s="109">
        <v>0</v>
      </c>
      <c r="I112" s="113">
        <v>0</v>
      </c>
    </row>
    <row r="113" spans="1:9" ht="13.5" thickBot="1" x14ac:dyDescent="0.25">
      <c r="A113" s="114" t="s">
        <v>20</v>
      </c>
      <c r="B113" s="115">
        <f t="shared" ref="B113:I113" si="9">B110+B111-B112</f>
        <v>0</v>
      </c>
      <c r="C113" s="116">
        <f t="shared" si="9"/>
        <v>66140.800000000003</v>
      </c>
      <c r="D113" s="116">
        <f t="shared" si="9"/>
        <v>0</v>
      </c>
      <c r="E113" s="117">
        <f t="shared" si="9"/>
        <v>12423788.799999999</v>
      </c>
      <c r="F113" s="118">
        <f t="shared" si="9"/>
        <v>0</v>
      </c>
      <c r="G113" s="119">
        <f t="shared" si="9"/>
        <v>0</v>
      </c>
      <c r="H113" s="117">
        <f t="shared" si="9"/>
        <v>0</v>
      </c>
      <c r="I113" s="118">
        <f t="shared" si="9"/>
        <v>0</v>
      </c>
    </row>
    <row r="116" spans="1:9" ht="15" x14ac:dyDescent="0.25">
      <c r="A116" s="778" t="s">
        <v>63</v>
      </c>
      <c r="B116" s="779"/>
      <c r="C116" s="779"/>
    </row>
    <row r="117" spans="1:9" ht="13.5" thickBot="1" x14ac:dyDescent="0.25">
      <c r="A117" s="780"/>
      <c r="B117" s="781"/>
      <c r="C117" s="781"/>
    </row>
    <row r="118" spans="1:9" x14ac:dyDescent="0.2">
      <c r="A118" s="120" t="s">
        <v>46</v>
      </c>
      <c r="B118" s="75" t="s">
        <v>13</v>
      </c>
      <c r="C118" s="76" t="s">
        <v>20</v>
      </c>
    </row>
    <row r="119" spans="1:9" ht="26.25" thickBot="1" x14ac:dyDescent="0.25">
      <c r="A119" s="121" t="s">
        <v>64</v>
      </c>
      <c r="B119" s="122">
        <v>1758609.97</v>
      </c>
      <c r="C119" s="123">
        <v>1699894.21</v>
      </c>
    </row>
    <row r="123" spans="1:9" ht="50.25" customHeight="1" x14ac:dyDescent="0.25">
      <c r="A123" s="778" t="s">
        <v>65</v>
      </c>
      <c r="B123" s="779"/>
      <c r="C123" s="779"/>
      <c r="D123" s="677"/>
    </row>
    <row r="124" spans="1:9" ht="13.5" thickBot="1" x14ac:dyDescent="0.25">
      <c r="A124" s="780"/>
      <c r="B124" s="781"/>
      <c r="C124" s="781"/>
    </row>
    <row r="125" spans="1:9" ht="13.5" thickBot="1" x14ac:dyDescent="0.25">
      <c r="A125" s="782" t="s">
        <v>30</v>
      </c>
      <c r="B125" s="783"/>
      <c r="C125" s="124" t="s">
        <v>13</v>
      </c>
      <c r="D125" s="125" t="s">
        <v>20</v>
      </c>
    </row>
    <row r="126" spans="1:9" ht="66" customHeight="1" x14ac:dyDescent="0.2">
      <c r="A126" s="784" t="s">
        <v>66</v>
      </c>
      <c r="B126" s="785"/>
      <c r="C126" s="126">
        <f>SUM(C128:C132)</f>
        <v>0</v>
      </c>
      <c r="D126" s="127">
        <f>SUM(D128:D132)</f>
        <v>0</v>
      </c>
    </row>
    <row r="127" spans="1:9" x14ac:dyDescent="0.2">
      <c r="A127" s="770" t="s">
        <v>49</v>
      </c>
      <c r="B127" s="771"/>
      <c r="C127" s="128"/>
      <c r="D127" s="129"/>
    </row>
    <row r="128" spans="1:9" x14ac:dyDescent="0.2">
      <c r="A128" s="772" t="s">
        <v>4</v>
      </c>
      <c r="B128" s="773"/>
      <c r="C128" s="130">
        <v>0</v>
      </c>
      <c r="D128" s="131">
        <v>0</v>
      </c>
    </row>
    <row r="129" spans="1:9" x14ac:dyDescent="0.2">
      <c r="A129" s="774" t="s">
        <v>6</v>
      </c>
      <c r="B129" s="775"/>
      <c r="C129" s="132">
        <v>0</v>
      </c>
      <c r="D129" s="79">
        <v>0</v>
      </c>
    </row>
    <row r="130" spans="1:9" x14ac:dyDescent="0.2">
      <c r="A130" s="774" t="s">
        <v>7</v>
      </c>
      <c r="B130" s="775"/>
      <c r="C130" s="132">
        <v>0</v>
      </c>
      <c r="D130" s="79">
        <v>0</v>
      </c>
    </row>
    <row r="131" spans="1:9" x14ac:dyDescent="0.2">
      <c r="A131" s="774" t="s">
        <v>8</v>
      </c>
      <c r="B131" s="775"/>
      <c r="C131" s="132">
        <v>0</v>
      </c>
      <c r="D131" s="79">
        <v>0</v>
      </c>
    </row>
    <row r="132" spans="1:9" ht="13.5" thickBot="1" x14ac:dyDescent="0.25">
      <c r="A132" s="776" t="s">
        <v>9</v>
      </c>
      <c r="B132" s="777"/>
      <c r="C132" s="133">
        <v>0</v>
      </c>
      <c r="D132" s="134">
        <v>0</v>
      </c>
    </row>
    <row r="138" spans="1:9" ht="15" x14ac:dyDescent="0.2">
      <c r="A138" s="639" t="s">
        <v>67</v>
      </c>
      <c r="B138" s="734"/>
      <c r="C138" s="734"/>
      <c r="D138" s="734"/>
      <c r="E138" s="734"/>
      <c r="F138" s="734"/>
      <c r="G138" s="734"/>
      <c r="H138" s="734"/>
      <c r="I138" s="734"/>
    </row>
    <row r="139" spans="1:9" ht="13.5" thickBot="1" x14ac:dyDescent="0.25">
      <c r="B139" s="135"/>
      <c r="C139" s="135"/>
      <c r="D139" s="135"/>
      <c r="E139" s="135" t="s">
        <v>68</v>
      </c>
      <c r="F139" s="136"/>
      <c r="G139" s="136"/>
      <c r="H139" s="136"/>
      <c r="I139" s="136"/>
    </row>
    <row r="140" spans="1:9" ht="109.15" customHeight="1" thickBot="1" x14ac:dyDescent="0.25">
      <c r="A140" s="719"/>
      <c r="B140" s="764"/>
      <c r="C140" s="137" t="s">
        <v>69</v>
      </c>
      <c r="D140" s="138" t="s">
        <v>70</v>
      </c>
      <c r="E140" s="137" t="s">
        <v>71</v>
      </c>
      <c r="F140" s="139" t="s">
        <v>72</v>
      </c>
      <c r="G140" s="137" t="s">
        <v>73</v>
      </c>
      <c r="H140" s="140" t="s">
        <v>74</v>
      </c>
      <c r="I140" s="141" t="s">
        <v>75</v>
      </c>
    </row>
    <row r="141" spans="1:9" x14ac:dyDescent="0.2">
      <c r="A141" s="765" t="s">
        <v>76</v>
      </c>
      <c r="B141" s="766"/>
      <c r="C141" s="142">
        <v>0</v>
      </c>
      <c r="D141" s="143">
        <v>0</v>
      </c>
      <c r="E141" s="144">
        <v>0</v>
      </c>
      <c r="F141" s="143">
        <v>0</v>
      </c>
      <c r="G141" s="144">
        <v>0</v>
      </c>
      <c r="H141" s="144">
        <v>0</v>
      </c>
      <c r="I141" s="145">
        <v>0</v>
      </c>
    </row>
    <row r="142" spans="1:9" x14ac:dyDescent="0.2">
      <c r="A142" s="98"/>
      <c r="B142" s="146" t="s">
        <v>77</v>
      </c>
      <c r="C142" s="147"/>
      <c r="D142" s="148"/>
      <c r="E142" s="149"/>
      <c r="F142" s="148"/>
      <c r="G142" s="149"/>
      <c r="H142" s="149"/>
      <c r="I142" s="97"/>
    </row>
    <row r="143" spans="1:9" x14ac:dyDescent="0.2">
      <c r="A143" s="105" t="s">
        <v>78</v>
      </c>
      <c r="B143" s="150"/>
      <c r="C143" s="151"/>
      <c r="D143" s="152"/>
      <c r="E143" s="153"/>
      <c r="F143" s="152"/>
      <c r="G143" s="153"/>
      <c r="H143" s="153"/>
      <c r="I143" s="104"/>
    </row>
    <row r="144" spans="1:9" x14ac:dyDescent="0.2">
      <c r="A144" s="105" t="s">
        <v>79</v>
      </c>
      <c r="B144" s="150"/>
      <c r="C144" s="151"/>
      <c r="D144" s="152"/>
      <c r="E144" s="153"/>
      <c r="F144" s="152"/>
      <c r="G144" s="153"/>
      <c r="H144" s="153"/>
      <c r="I144" s="104"/>
    </row>
    <row r="145" spans="1:9" ht="13.5" thickBot="1" x14ac:dyDescent="0.25">
      <c r="A145" s="154" t="s">
        <v>80</v>
      </c>
      <c r="B145" s="155"/>
      <c r="C145" s="156"/>
      <c r="D145" s="157"/>
      <c r="E145" s="158"/>
      <c r="F145" s="157"/>
      <c r="G145" s="158"/>
      <c r="H145" s="158"/>
      <c r="I145" s="159"/>
    </row>
    <row r="146" spans="1:9" ht="13.5" thickBot="1" x14ac:dyDescent="0.25">
      <c r="A146" s="160"/>
      <c r="B146" s="161" t="s">
        <v>81</v>
      </c>
      <c r="C146" s="162">
        <f t="shared" ref="C146:I146" si="10">SUM(C143:C145)</f>
        <v>0</v>
      </c>
      <c r="D146" s="162">
        <f t="shared" si="10"/>
        <v>0</v>
      </c>
      <c r="E146" s="162">
        <f t="shared" si="10"/>
        <v>0</v>
      </c>
      <c r="F146" s="162">
        <f t="shared" si="10"/>
        <v>0</v>
      </c>
      <c r="G146" s="162">
        <f t="shared" si="10"/>
        <v>0</v>
      </c>
      <c r="H146" s="162">
        <f t="shared" si="10"/>
        <v>0</v>
      </c>
      <c r="I146" s="162">
        <f t="shared" si="10"/>
        <v>0</v>
      </c>
    </row>
    <row r="147" spans="1:9" ht="105.6" customHeight="1" thickBot="1" x14ac:dyDescent="0.25">
      <c r="A147" s="719"/>
      <c r="B147" s="720"/>
      <c r="C147" s="137" t="s">
        <v>69</v>
      </c>
      <c r="D147" s="138" t="s">
        <v>70</v>
      </c>
      <c r="E147" s="137" t="s">
        <v>71</v>
      </c>
      <c r="F147" s="139" t="s">
        <v>72</v>
      </c>
      <c r="G147" s="137" t="s">
        <v>73</v>
      </c>
      <c r="H147" s="137" t="s">
        <v>82</v>
      </c>
      <c r="I147" s="137" t="s">
        <v>83</v>
      </c>
    </row>
    <row r="148" spans="1:9" x14ac:dyDescent="0.2">
      <c r="A148" s="765" t="s">
        <v>13</v>
      </c>
      <c r="B148" s="767"/>
      <c r="C148" s="163"/>
      <c r="D148" s="164"/>
      <c r="E148" s="165"/>
      <c r="F148" s="164"/>
      <c r="G148" s="165"/>
      <c r="H148" s="165"/>
      <c r="I148" s="166"/>
    </row>
    <row r="149" spans="1:9" x14ac:dyDescent="0.2">
      <c r="A149" s="167"/>
      <c r="B149" s="168" t="s">
        <v>77</v>
      </c>
      <c r="C149" s="147"/>
      <c r="D149" s="148"/>
      <c r="E149" s="149"/>
      <c r="F149" s="148"/>
      <c r="G149" s="149"/>
      <c r="H149" s="149"/>
      <c r="I149" s="97"/>
    </row>
    <row r="150" spans="1:9" x14ac:dyDescent="0.2">
      <c r="A150" s="105" t="s">
        <v>78</v>
      </c>
      <c r="B150" s="150"/>
      <c r="C150" s="151"/>
      <c r="D150" s="152"/>
      <c r="E150" s="153"/>
      <c r="F150" s="152"/>
      <c r="G150" s="153"/>
      <c r="H150" s="153"/>
      <c r="I150" s="104"/>
    </row>
    <row r="151" spans="1:9" x14ac:dyDescent="0.2">
      <c r="A151" s="105" t="s">
        <v>79</v>
      </c>
      <c r="B151" s="150"/>
      <c r="C151" s="151"/>
      <c r="D151" s="152"/>
      <c r="E151" s="153"/>
      <c r="F151" s="152"/>
      <c r="G151" s="153"/>
      <c r="H151" s="153"/>
      <c r="I151" s="104"/>
    </row>
    <row r="152" spans="1:9" ht="13.5" thickBot="1" x14ac:dyDescent="0.25">
      <c r="A152" s="154" t="s">
        <v>80</v>
      </c>
      <c r="B152" s="155"/>
      <c r="C152" s="156"/>
      <c r="D152" s="157"/>
      <c r="E152" s="158"/>
      <c r="F152" s="157"/>
      <c r="G152" s="158"/>
      <c r="H152" s="158"/>
      <c r="I152" s="159"/>
    </row>
    <row r="153" spans="1:9" ht="13.5" thickBot="1" x14ac:dyDescent="0.25">
      <c r="A153" s="160"/>
      <c r="B153" s="161" t="s">
        <v>81</v>
      </c>
      <c r="C153" s="162"/>
      <c r="D153" s="169"/>
      <c r="E153" s="162">
        <f>SUM(E150:E152)</f>
        <v>0</v>
      </c>
      <c r="F153" s="162">
        <f>SUM(F150:F152)</f>
        <v>0</v>
      </c>
      <c r="G153" s="162">
        <f>SUM(G150:G152)</f>
        <v>0</v>
      </c>
      <c r="H153" s="162"/>
      <c r="I153" s="170"/>
    </row>
    <row r="156" spans="1:9" x14ac:dyDescent="0.2">
      <c r="A156" s="768" t="s">
        <v>84</v>
      </c>
      <c r="B156" s="769"/>
      <c r="C156" s="769"/>
      <c r="D156" s="769"/>
      <c r="E156" s="769"/>
      <c r="F156" s="769"/>
      <c r="G156" s="769"/>
      <c r="H156" s="769"/>
      <c r="I156" s="769"/>
    </row>
    <row r="157" spans="1:9" ht="13.5" thickBot="1" x14ac:dyDescent="0.25">
      <c r="A157" s="171"/>
      <c r="B157" s="171"/>
      <c r="C157" s="171"/>
      <c r="D157" s="171"/>
      <c r="E157" s="171"/>
      <c r="F157" s="171"/>
      <c r="G157" s="171"/>
      <c r="H157" s="171"/>
      <c r="I157" s="171"/>
    </row>
    <row r="158" spans="1:9" ht="13.5" thickBot="1" x14ac:dyDescent="0.25">
      <c r="A158" s="753" t="s">
        <v>85</v>
      </c>
      <c r="B158" s="754"/>
      <c r="C158" s="754"/>
      <c r="D158" s="755"/>
      <c r="E158" s="655" t="s">
        <v>13</v>
      </c>
      <c r="F158" s="480" t="s">
        <v>86</v>
      </c>
      <c r="G158" s="481"/>
      <c r="H158" s="482"/>
      <c r="I158" s="559" t="s">
        <v>20</v>
      </c>
    </row>
    <row r="159" spans="1:9" ht="13.5" thickBot="1" x14ac:dyDescent="0.25">
      <c r="A159" s="756"/>
      <c r="B159" s="757"/>
      <c r="C159" s="757"/>
      <c r="D159" s="758"/>
      <c r="E159" s="656"/>
      <c r="F159" s="172" t="s">
        <v>24</v>
      </c>
      <c r="G159" s="173" t="s">
        <v>87</v>
      </c>
      <c r="H159" s="172" t="s">
        <v>88</v>
      </c>
      <c r="I159" s="759"/>
    </row>
    <row r="160" spans="1:9" x14ac:dyDescent="0.2">
      <c r="A160" s="174">
        <v>1</v>
      </c>
      <c r="B160" s="760" t="s">
        <v>89</v>
      </c>
      <c r="C160" s="761"/>
      <c r="D160" s="762"/>
      <c r="E160" s="175">
        <v>0</v>
      </c>
      <c r="F160" s="176">
        <v>0</v>
      </c>
      <c r="G160" s="176">
        <v>0</v>
      </c>
      <c r="H160" s="176">
        <v>0</v>
      </c>
      <c r="I160" s="176">
        <v>0</v>
      </c>
    </row>
    <row r="161" spans="1:9" x14ac:dyDescent="0.2">
      <c r="A161" s="177"/>
      <c r="B161" s="763" t="s">
        <v>90</v>
      </c>
      <c r="C161" s="747"/>
      <c r="D161" s="748"/>
      <c r="E161" s="178">
        <v>0</v>
      </c>
      <c r="F161" s="179">
        <v>0</v>
      </c>
      <c r="G161" s="179">
        <v>0</v>
      </c>
      <c r="H161" s="179">
        <v>0</v>
      </c>
      <c r="I161" s="180">
        <v>0</v>
      </c>
    </row>
    <row r="162" spans="1:9" x14ac:dyDescent="0.2">
      <c r="A162" s="181" t="s">
        <v>91</v>
      </c>
      <c r="B162" s="743" t="s">
        <v>92</v>
      </c>
      <c r="C162" s="744"/>
      <c r="D162" s="745"/>
      <c r="E162" s="182">
        <v>36115153.960000001</v>
      </c>
      <c r="F162" s="183">
        <v>3458420.84</v>
      </c>
      <c r="G162" s="183">
        <v>1283806.32</v>
      </c>
      <c r="H162" s="183">
        <v>2620606.39</v>
      </c>
      <c r="I162" s="183">
        <f>E162+F162-G162-H162</f>
        <v>35669162.089999996</v>
      </c>
    </row>
    <row r="163" spans="1:9" x14ac:dyDescent="0.2">
      <c r="A163" s="184"/>
      <c r="B163" s="746" t="s">
        <v>93</v>
      </c>
      <c r="C163" s="747"/>
      <c r="D163" s="748"/>
      <c r="E163" s="185">
        <v>0</v>
      </c>
      <c r="F163" s="186">
        <v>0</v>
      </c>
      <c r="G163" s="186">
        <v>0</v>
      </c>
      <c r="H163" s="186">
        <v>0</v>
      </c>
      <c r="I163" s="186">
        <f>E163+F163-G163-H163</f>
        <v>0</v>
      </c>
    </row>
    <row r="164" spans="1:9" ht="13.5" thickBot="1" x14ac:dyDescent="0.25">
      <c r="A164" s="187" t="s">
        <v>94</v>
      </c>
      <c r="B164" s="743" t="s">
        <v>95</v>
      </c>
      <c r="C164" s="744"/>
      <c r="D164" s="745"/>
      <c r="E164" s="182">
        <v>12310247.460000001</v>
      </c>
      <c r="F164" s="183">
        <v>13401503.050000001</v>
      </c>
      <c r="G164" s="183">
        <v>103381.8</v>
      </c>
      <c r="H164" s="183">
        <v>12206865.66</v>
      </c>
      <c r="I164" s="188">
        <f>E164+F164-G164-H164</f>
        <v>13401503.050000001</v>
      </c>
    </row>
    <row r="165" spans="1:9" ht="13.5" thickBot="1" x14ac:dyDescent="0.25">
      <c r="A165" s="749" t="s">
        <v>96</v>
      </c>
      <c r="B165" s="750"/>
      <c r="C165" s="750"/>
      <c r="D165" s="751"/>
      <c r="E165" s="189">
        <f>E160+E162+E164</f>
        <v>48425401.420000002</v>
      </c>
      <c r="F165" s="189">
        <f>F160+F162+F164</f>
        <v>16859923.890000001</v>
      </c>
      <c r="G165" s="189">
        <f>G160+G162+G164</f>
        <v>1387188.12</v>
      </c>
      <c r="H165" s="189">
        <f>H160+H162+H164</f>
        <v>14827472.050000001</v>
      </c>
      <c r="I165" s="190">
        <f>I160+I162+I164</f>
        <v>49070665.140000001</v>
      </c>
    </row>
    <row r="166" spans="1:9" x14ac:dyDescent="0.2">
      <c r="A166" s="33"/>
      <c r="B166" s="33"/>
      <c r="C166" s="33"/>
      <c r="D166" s="33"/>
      <c r="E166" s="33"/>
      <c r="F166" s="33"/>
      <c r="G166" s="33"/>
      <c r="H166" s="33"/>
      <c r="I166" s="33"/>
    </row>
    <row r="167" spans="1:9" x14ac:dyDescent="0.2">
      <c r="A167" s="191" t="s">
        <v>97</v>
      </c>
      <c r="B167" s="33"/>
      <c r="C167" s="33"/>
      <c r="D167" s="33"/>
      <c r="E167" s="33"/>
      <c r="F167" s="33"/>
      <c r="G167" s="33"/>
      <c r="H167" s="33"/>
      <c r="I167" s="33"/>
    </row>
    <row r="168" spans="1:9" x14ac:dyDescent="0.2">
      <c r="A168" s="191" t="s">
        <v>98</v>
      </c>
      <c r="B168" s="33"/>
      <c r="C168" s="33"/>
      <c r="D168" s="33"/>
      <c r="E168" s="33"/>
      <c r="F168" s="33"/>
      <c r="G168" s="33"/>
      <c r="H168" s="33"/>
      <c r="I168" s="33"/>
    </row>
    <row r="170" spans="1:9" ht="15" x14ac:dyDescent="0.2">
      <c r="A170" s="709" t="s">
        <v>99</v>
      </c>
      <c r="B170" s="709"/>
      <c r="C170" s="709"/>
      <c r="D170" s="709"/>
      <c r="E170" s="709"/>
      <c r="F170" s="709"/>
      <c r="G170" s="709"/>
    </row>
    <row r="171" spans="1:9" ht="13.5" thickBot="1" x14ac:dyDescent="0.25">
      <c r="A171" s="192"/>
      <c r="B171" s="193"/>
      <c r="C171" s="194"/>
      <c r="D171" s="194"/>
      <c r="E171" s="194"/>
      <c r="F171" s="194"/>
      <c r="G171" s="194"/>
    </row>
    <row r="172" spans="1:9" ht="13.5" thickBot="1" x14ac:dyDescent="0.25">
      <c r="A172" s="641" t="s">
        <v>100</v>
      </c>
      <c r="B172" s="752"/>
      <c r="C172" s="195" t="s">
        <v>101</v>
      </c>
      <c r="D172" s="196" t="s">
        <v>102</v>
      </c>
      <c r="E172" s="197" t="s">
        <v>103</v>
      </c>
      <c r="F172" s="196" t="s">
        <v>104</v>
      </c>
      <c r="G172" s="198" t="s">
        <v>105</v>
      </c>
    </row>
    <row r="173" spans="1:9" ht="26.25" customHeight="1" x14ac:dyDescent="0.2">
      <c r="A173" s="740" t="s">
        <v>106</v>
      </c>
      <c r="B173" s="741"/>
      <c r="C173" s="199">
        <v>0</v>
      </c>
      <c r="D173" s="199">
        <v>0</v>
      </c>
      <c r="E173" s="199">
        <v>0</v>
      </c>
      <c r="F173" s="199">
        <v>0</v>
      </c>
      <c r="G173" s="200">
        <f>C173+D173-E173-F173</f>
        <v>0</v>
      </c>
    </row>
    <row r="174" spans="1:9" ht="25.5" customHeight="1" x14ac:dyDescent="0.2">
      <c r="A174" s="742" t="s">
        <v>107</v>
      </c>
      <c r="B174" s="737"/>
      <c r="C174" s="201">
        <v>0</v>
      </c>
      <c r="D174" s="201">
        <v>0</v>
      </c>
      <c r="E174" s="201">
        <v>0</v>
      </c>
      <c r="F174" s="201">
        <v>0</v>
      </c>
      <c r="G174" s="202">
        <f t="shared" ref="G174:G181" si="11">C174+D174-E174-F174</f>
        <v>0</v>
      </c>
    </row>
    <row r="175" spans="1:9" x14ac:dyDescent="0.2">
      <c r="A175" s="742" t="s">
        <v>108</v>
      </c>
      <c r="B175" s="737"/>
      <c r="C175" s="201">
        <v>0</v>
      </c>
      <c r="D175" s="201">
        <v>0</v>
      </c>
      <c r="E175" s="201">
        <v>0</v>
      </c>
      <c r="F175" s="201">
        <v>0</v>
      </c>
      <c r="G175" s="202">
        <f t="shared" si="11"/>
        <v>0</v>
      </c>
    </row>
    <row r="176" spans="1:9" x14ac:dyDescent="0.2">
      <c r="A176" s="742" t="s">
        <v>394</v>
      </c>
      <c r="B176" s="737"/>
      <c r="C176" s="201">
        <v>0</v>
      </c>
      <c r="D176" s="201">
        <v>0</v>
      </c>
      <c r="E176" s="201">
        <v>0</v>
      </c>
      <c r="F176" s="201">
        <v>0</v>
      </c>
      <c r="G176" s="202">
        <f t="shared" si="11"/>
        <v>0</v>
      </c>
    </row>
    <row r="177" spans="1:7" ht="38.25" customHeight="1" x14ac:dyDescent="0.2">
      <c r="A177" s="742" t="s">
        <v>109</v>
      </c>
      <c r="B177" s="737"/>
      <c r="C177" s="201">
        <v>0</v>
      </c>
      <c r="D177" s="201">
        <v>0</v>
      </c>
      <c r="E177" s="201">
        <v>0</v>
      </c>
      <c r="F177" s="201">
        <v>0</v>
      </c>
      <c r="G177" s="202">
        <f t="shared" si="11"/>
        <v>0</v>
      </c>
    </row>
    <row r="178" spans="1:7" ht="32.25" customHeight="1" x14ac:dyDescent="0.2">
      <c r="A178" s="532" t="s">
        <v>110</v>
      </c>
      <c r="B178" s="737"/>
      <c r="C178" s="201">
        <v>14161750.189999999</v>
      </c>
      <c r="D178" s="201">
        <v>3781217</v>
      </c>
      <c r="E178" s="201">
        <v>0</v>
      </c>
      <c r="F178" s="201">
        <v>5797673.1900000004</v>
      </c>
      <c r="G178" s="202">
        <f t="shared" si="11"/>
        <v>12145293.999999996</v>
      </c>
    </row>
    <row r="179" spans="1:7" x14ac:dyDescent="0.2">
      <c r="A179" s="532" t="s">
        <v>111</v>
      </c>
      <c r="B179" s="737"/>
      <c r="C179" s="201">
        <v>0</v>
      </c>
      <c r="D179" s="201">
        <v>0</v>
      </c>
      <c r="E179" s="201">
        <v>0</v>
      </c>
      <c r="F179" s="201">
        <v>0</v>
      </c>
      <c r="G179" s="202">
        <f t="shared" si="11"/>
        <v>0</v>
      </c>
    </row>
    <row r="180" spans="1:7" ht="24.75" customHeight="1" thickBot="1" x14ac:dyDescent="0.25">
      <c r="A180" s="532" t="s">
        <v>112</v>
      </c>
      <c r="B180" s="737"/>
      <c r="C180" s="201">
        <v>675150.2</v>
      </c>
      <c r="D180" s="201">
        <v>253750</v>
      </c>
      <c r="E180" s="201">
        <v>0</v>
      </c>
      <c r="F180" s="201">
        <v>147700.20000000001</v>
      </c>
      <c r="G180" s="202">
        <f t="shared" si="11"/>
        <v>781200</v>
      </c>
    </row>
    <row r="181" spans="1:7" ht="27.75" customHeight="1" thickBot="1" x14ac:dyDescent="0.25">
      <c r="A181" s="483" t="s">
        <v>113</v>
      </c>
      <c r="B181" s="701"/>
      <c r="C181" s="203">
        <v>1726805</v>
      </c>
      <c r="D181" s="203">
        <v>1930775</v>
      </c>
      <c r="E181" s="203">
        <v>0</v>
      </c>
      <c r="F181" s="203">
        <v>100000</v>
      </c>
      <c r="G181" s="204">
        <f t="shared" si="11"/>
        <v>3557580</v>
      </c>
    </row>
    <row r="182" spans="1:7" x14ac:dyDescent="0.2">
      <c r="A182" s="738" t="s">
        <v>114</v>
      </c>
      <c r="B182" s="739"/>
      <c r="C182" s="205">
        <f>SUM(C183:C202)</f>
        <v>2412017.7999999998</v>
      </c>
      <c r="D182" s="205">
        <f>SUM(D183:D202)</f>
        <v>39390</v>
      </c>
      <c r="E182" s="205">
        <f>SUM(E183:E202)</f>
        <v>0</v>
      </c>
      <c r="F182" s="205">
        <f>SUM(F183:F202)</f>
        <v>1626770</v>
      </c>
      <c r="G182" s="206">
        <f>SUM(G183:G202)</f>
        <v>824637.8</v>
      </c>
    </row>
    <row r="183" spans="1:7" x14ac:dyDescent="0.2">
      <c r="A183" s="637" t="s">
        <v>115</v>
      </c>
      <c r="B183" s="692"/>
      <c r="C183" s="844">
        <v>67996.800000000003</v>
      </c>
      <c r="D183" s="844">
        <v>1850</v>
      </c>
      <c r="E183" s="208">
        <v>0</v>
      </c>
      <c r="F183" s="208">
        <v>14000</v>
      </c>
      <c r="G183" s="209">
        <f t="shared" ref="G183:G202" si="12">C183+D183-E183-F183</f>
        <v>55846.8</v>
      </c>
    </row>
    <row r="184" spans="1:7" x14ac:dyDescent="0.2">
      <c r="A184" s="637" t="s">
        <v>116</v>
      </c>
      <c r="B184" s="692"/>
      <c r="C184" s="844">
        <v>0</v>
      </c>
      <c r="D184" s="844">
        <v>0</v>
      </c>
      <c r="E184" s="208">
        <v>0</v>
      </c>
      <c r="F184" s="208">
        <v>0</v>
      </c>
      <c r="G184" s="209">
        <f t="shared" si="12"/>
        <v>0</v>
      </c>
    </row>
    <row r="185" spans="1:7" ht="13.5" customHeight="1" x14ac:dyDescent="0.2">
      <c r="A185" s="637" t="s">
        <v>117</v>
      </c>
      <c r="B185" s="692"/>
      <c r="C185" s="844">
        <v>0</v>
      </c>
      <c r="D185" s="844">
        <v>0</v>
      </c>
      <c r="E185" s="208">
        <v>0</v>
      </c>
      <c r="F185" s="208">
        <v>0</v>
      </c>
      <c r="G185" s="209">
        <f t="shared" si="12"/>
        <v>0</v>
      </c>
    </row>
    <row r="186" spans="1:7" ht="43.5" customHeight="1" x14ac:dyDescent="0.2">
      <c r="A186" s="704" t="s">
        <v>118</v>
      </c>
      <c r="B186" s="692"/>
      <c r="C186" s="844">
        <v>0</v>
      </c>
      <c r="D186" s="844">
        <v>0</v>
      </c>
      <c r="E186" s="208">
        <v>0</v>
      </c>
      <c r="F186" s="208">
        <v>0</v>
      </c>
      <c r="G186" s="209">
        <f t="shared" si="12"/>
        <v>0</v>
      </c>
    </row>
    <row r="187" spans="1:7" x14ac:dyDescent="0.2">
      <c r="A187" s="523" t="s">
        <v>119</v>
      </c>
      <c r="B187" s="692"/>
      <c r="C187" s="844">
        <v>0</v>
      </c>
      <c r="D187" s="844">
        <v>0</v>
      </c>
      <c r="E187" s="208">
        <v>0</v>
      </c>
      <c r="F187" s="208">
        <v>0</v>
      </c>
      <c r="G187" s="209">
        <f t="shared" si="12"/>
        <v>0</v>
      </c>
    </row>
    <row r="188" spans="1:7" x14ac:dyDescent="0.2">
      <c r="A188" s="523" t="s">
        <v>120</v>
      </c>
      <c r="B188" s="692"/>
      <c r="C188" s="844">
        <v>0</v>
      </c>
      <c r="D188" s="844">
        <v>0</v>
      </c>
      <c r="E188" s="208">
        <v>0</v>
      </c>
      <c r="F188" s="208">
        <v>0</v>
      </c>
      <c r="G188" s="209">
        <f t="shared" si="12"/>
        <v>0</v>
      </c>
    </row>
    <row r="189" spans="1:7" x14ac:dyDescent="0.2">
      <c r="A189" s="523" t="s">
        <v>121</v>
      </c>
      <c r="B189" s="692"/>
      <c r="C189" s="844">
        <v>0</v>
      </c>
      <c r="D189" s="844">
        <v>0</v>
      </c>
      <c r="E189" s="208">
        <v>0</v>
      </c>
      <c r="F189" s="208">
        <v>0</v>
      </c>
      <c r="G189" s="209">
        <f t="shared" si="12"/>
        <v>0</v>
      </c>
    </row>
    <row r="190" spans="1:7" ht="27" customHeight="1" x14ac:dyDescent="0.2">
      <c r="A190" s="523" t="s">
        <v>122</v>
      </c>
      <c r="B190" s="692"/>
      <c r="C190" s="844">
        <v>0</v>
      </c>
      <c r="D190" s="844">
        <v>0</v>
      </c>
      <c r="E190" s="208">
        <v>0</v>
      </c>
      <c r="F190" s="208">
        <v>0</v>
      </c>
      <c r="G190" s="209">
        <f t="shared" si="12"/>
        <v>0</v>
      </c>
    </row>
    <row r="191" spans="1:7" x14ac:dyDescent="0.2">
      <c r="A191" s="523" t="s">
        <v>123</v>
      </c>
      <c r="B191" s="692"/>
      <c r="C191" s="844">
        <v>0</v>
      </c>
      <c r="D191" s="844">
        <v>0</v>
      </c>
      <c r="E191" s="208">
        <v>0</v>
      </c>
      <c r="F191" s="208">
        <v>0</v>
      </c>
      <c r="G191" s="209">
        <f t="shared" si="12"/>
        <v>0</v>
      </c>
    </row>
    <row r="192" spans="1:7" x14ac:dyDescent="0.2">
      <c r="A192" s="523" t="s">
        <v>124</v>
      </c>
      <c r="B192" s="692"/>
      <c r="C192" s="844">
        <v>0</v>
      </c>
      <c r="D192" s="844">
        <v>0</v>
      </c>
      <c r="E192" s="208">
        <v>0</v>
      </c>
      <c r="F192" s="208">
        <v>0</v>
      </c>
      <c r="G192" s="209">
        <f t="shared" si="12"/>
        <v>0</v>
      </c>
    </row>
    <row r="193" spans="1:7" x14ac:dyDescent="0.2">
      <c r="A193" s="523" t="s">
        <v>125</v>
      </c>
      <c r="B193" s="692"/>
      <c r="C193" s="844">
        <v>0</v>
      </c>
      <c r="D193" s="844">
        <v>0</v>
      </c>
      <c r="E193" s="208">
        <v>0</v>
      </c>
      <c r="F193" s="208">
        <v>0</v>
      </c>
      <c r="G193" s="209">
        <f t="shared" si="12"/>
        <v>0</v>
      </c>
    </row>
    <row r="194" spans="1:7" x14ac:dyDescent="0.2">
      <c r="A194" s="523" t="s">
        <v>126</v>
      </c>
      <c r="B194" s="692"/>
      <c r="C194" s="844">
        <v>0</v>
      </c>
      <c r="D194" s="844">
        <v>0</v>
      </c>
      <c r="E194" s="208">
        <v>0</v>
      </c>
      <c r="F194" s="208">
        <v>0</v>
      </c>
      <c r="G194" s="209">
        <f t="shared" si="12"/>
        <v>0</v>
      </c>
    </row>
    <row r="195" spans="1:7" x14ac:dyDescent="0.2">
      <c r="A195" s="523" t="s">
        <v>127</v>
      </c>
      <c r="B195" s="692"/>
      <c r="C195" s="844">
        <v>0</v>
      </c>
      <c r="D195" s="844">
        <v>0</v>
      </c>
      <c r="E195" s="208">
        <v>0</v>
      </c>
      <c r="F195" s="208">
        <v>0</v>
      </c>
      <c r="G195" s="209">
        <f t="shared" si="12"/>
        <v>0</v>
      </c>
    </row>
    <row r="196" spans="1:7" x14ac:dyDescent="0.2">
      <c r="A196" s="691" t="s">
        <v>128</v>
      </c>
      <c r="B196" s="692"/>
      <c r="C196" s="844">
        <v>0</v>
      </c>
      <c r="D196" s="844">
        <v>0</v>
      </c>
      <c r="E196" s="208">
        <v>0</v>
      </c>
      <c r="F196" s="208">
        <v>0</v>
      </c>
      <c r="G196" s="209">
        <f>C196+D196-E196-F196</f>
        <v>0</v>
      </c>
    </row>
    <row r="197" spans="1:7" x14ac:dyDescent="0.2">
      <c r="A197" s="691" t="s">
        <v>129</v>
      </c>
      <c r="B197" s="692"/>
      <c r="C197" s="844">
        <v>0</v>
      </c>
      <c r="D197" s="844">
        <v>0</v>
      </c>
      <c r="E197" s="208">
        <v>0</v>
      </c>
      <c r="F197" s="208">
        <v>0</v>
      </c>
      <c r="G197" s="209">
        <f>C197+D197-E197-F197</f>
        <v>0</v>
      </c>
    </row>
    <row r="198" spans="1:7" ht="27.75" customHeight="1" x14ac:dyDescent="0.2">
      <c r="A198" s="699" t="s">
        <v>130</v>
      </c>
      <c r="B198" s="692"/>
      <c r="C198" s="844">
        <v>0</v>
      </c>
      <c r="D198" s="844">
        <v>0</v>
      </c>
      <c r="E198" s="208">
        <v>0</v>
      </c>
      <c r="F198" s="208">
        <v>0</v>
      </c>
      <c r="G198" s="209">
        <f t="shared" si="12"/>
        <v>0</v>
      </c>
    </row>
    <row r="199" spans="1:7" ht="26.25" customHeight="1" x14ac:dyDescent="0.2">
      <c r="A199" s="699" t="s">
        <v>131</v>
      </c>
      <c r="B199" s="692"/>
      <c r="C199" s="844">
        <v>0</v>
      </c>
      <c r="D199" s="844">
        <v>0</v>
      </c>
      <c r="E199" s="208">
        <v>0</v>
      </c>
      <c r="F199" s="208">
        <v>0</v>
      </c>
      <c r="G199" s="209">
        <f t="shared" si="12"/>
        <v>0</v>
      </c>
    </row>
    <row r="200" spans="1:7" x14ac:dyDescent="0.2">
      <c r="A200" s="691" t="s">
        <v>132</v>
      </c>
      <c r="B200" s="692"/>
      <c r="C200" s="844">
        <v>0</v>
      </c>
      <c r="D200" s="844">
        <v>0</v>
      </c>
      <c r="E200" s="208">
        <v>0</v>
      </c>
      <c r="F200" s="208">
        <v>0</v>
      </c>
      <c r="G200" s="209">
        <f t="shared" si="12"/>
        <v>0</v>
      </c>
    </row>
    <row r="201" spans="1:7" x14ac:dyDescent="0.2">
      <c r="A201" s="691" t="s">
        <v>133</v>
      </c>
      <c r="B201" s="692"/>
      <c r="C201" s="844">
        <v>0</v>
      </c>
      <c r="D201" s="844">
        <v>0</v>
      </c>
      <c r="E201" s="208">
        <v>0</v>
      </c>
      <c r="F201" s="208">
        <v>0</v>
      </c>
      <c r="G201" s="209">
        <f t="shared" si="12"/>
        <v>0</v>
      </c>
    </row>
    <row r="202" spans="1:7" ht="13.5" thickBot="1" x14ac:dyDescent="0.25">
      <c r="A202" s="693" t="s">
        <v>134</v>
      </c>
      <c r="B202" s="694"/>
      <c r="C202" s="845">
        <v>2344021</v>
      </c>
      <c r="D202" s="845">
        <v>37540</v>
      </c>
      <c r="E202" s="211">
        <v>0</v>
      </c>
      <c r="F202" s="211">
        <v>1612770</v>
      </c>
      <c r="G202" s="212">
        <f t="shared" si="12"/>
        <v>768791</v>
      </c>
    </row>
    <row r="203" spans="1:7" ht="13.5" thickBot="1" x14ac:dyDescent="0.25">
      <c r="A203" s="688" t="s">
        <v>135</v>
      </c>
      <c r="B203" s="735"/>
      <c r="C203" s="213">
        <f>SUM(C176:C182)</f>
        <v>18975723.189999998</v>
      </c>
      <c r="D203" s="213">
        <f>SUM(D170:D182)</f>
        <v>6005132</v>
      </c>
      <c r="E203" s="213">
        <f>SUM(E173:E183)</f>
        <v>0</v>
      </c>
      <c r="F203" s="213">
        <f>SUM(F172:F182)</f>
        <v>7672143.3900000006</v>
      </c>
      <c r="G203" s="214">
        <f>SUM(G173:G182)</f>
        <v>17308711.799999997</v>
      </c>
    </row>
    <row r="204" spans="1:7" x14ac:dyDescent="0.2">
      <c r="A204" s="33"/>
      <c r="B204" s="33"/>
      <c r="C204" s="33"/>
      <c r="D204" s="33"/>
      <c r="E204" s="33"/>
      <c r="F204" s="33"/>
      <c r="G204" s="33"/>
    </row>
    <row r="205" spans="1:7" x14ac:dyDescent="0.2">
      <c r="A205" s="215"/>
      <c r="B205" s="215"/>
      <c r="C205" s="215"/>
      <c r="D205" s="215"/>
      <c r="E205" s="215"/>
      <c r="F205" s="215"/>
      <c r="G205" s="215"/>
    </row>
    <row r="206" spans="1:7" ht="15" x14ac:dyDescent="0.2">
      <c r="A206" s="660" t="s">
        <v>136</v>
      </c>
      <c r="B206" s="660"/>
      <c r="C206" s="660"/>
      <c r="D206" s="736"/>
      <c r="E206" s="618"/>
    </row>
    <row r="207" spans="1:7" ht="13.5" thickBot="1" x14ac:dyDescent="0.25">
      <c r="A207" s="216"/>
      <c r="B207" s="216"/>
      <c r="C207" s="216"/>
    </row>
    <row r="208" spans="1:7" ht="13.5" thickBot="1" x14ac:dyDescent="0.25">
      <c r="A208" s="688" t="s">
        <v>30</v>
      </c>
      <c r="B208" s="733"/>
      <c r="C208" s="217" t="s">
        <v>13</v>
      </c>
      <c r="D208" s="218" t="s">
        <v>20</v>
      </c>
    </row>
    <row r="209" spans="1:4" ht="13.5" thickBot="1" x14ac:dyDescent="0.25">
      <c r="A209" s="688" t="s">
        <v>137</v>
      </c>
      <c r="B209" s="733"/>
      <c r="C209" s="219">
        <f>SUM(C210:C212)</f>
        <v>0</v>
      </c>
      <c r="D209" s="219">
        <f>SUM(D210:D212)</f>
        <v>0</v>
      </c>
    </row>
    <row r="210" spans="1:4" x14ac:dyDescent="0.2">
      <c r="A210" s="727" t="s">
        <v>138</v>
      </c>
      <c r="B210" s="728"/>
      <c r="C210" s="220">
        <v>0</v>
      </c>
      <c r="D210" s="221">
        <v>0</v>
      </c>
    </row>
    <row r="211" spans="1:4" x14ac:dyDescent="0.2">
      <c r="A211" s="729" t="s">
        <v>139</v>
      </c>
      <c r="B211" s="730"/>
      <c r="C211" s="222">
        <v>0</v>
      </c>
      <c r="D211" s="223">
        <v>0</v>
      </c>
    </row>
    <row r="212" spans="1:4" ht="13.5" thickBot="1" x14ac:dyDescent="0.25">
      <c r="A212" s="731" t="s">
        <v>140</v>
      </c>
      <c r="B212" s="732"/>
      <c r="C212" s="222">
        <v>0</v>
      </c>
      <c r="D212" s="223">
        <v>0</v>
      </c>
    </row>
    <row r="213" spans="1:4" ht="26.25" customHeight="1" thickBot="1" x14ac:dyDescent="0.25">
      <c r="A213" s="688" t="s">
        <v>141</v>
      </c>
      <c r="B213" s="733"/>
      <c r="C213" s="224">
        <f>SUM(C214:C216)</f>
        <v>0</v>
      </c>
      <c r="D213" s="219">
        <f>SUM(D214:D216)</f>
        <v>0</v>
      </c>
    </row>
    <row r="214" spans="1:4" x14ac:dyDescent="0.2">
      <c r="A214" s="727" t="s">
        <v>138</v>
      </c>
      <c r="B214" s="728"/>
      <c r="C214" s="220">
        <v>0</v>
      </c>
      <c r="D214" s="221">
        <v>0</v>
      </c>
    </row>
    <row r="215" spans="1:4" x14ac:dyDescent="0.2">
      <c r="A215" s="729" t="s">
        <v>139</v>
      </c>
      <c r="B215" s="730"/>
      <c r="C215" s="222">
        <v>0</v>
      </c>
      <c r="D215" s="223">
        <v>0</v>
      </c>
    </row>
    <row r="216" spans="1:4" ht="13.5" thickBot="1" x14ac:dyDescent="0.25">
      <c r="A216" s="731" t="s">
        <v>140</v>
      </c>
      <c r="B216" s="732"/>
      <c r="C216" s="222">
        <v>0</v>
      </c>
      <c r="D216" s="223">
        <v>0</v>
      </c>
    </row>
    <row r="217" spans="1:4" ht="26.25" customHeight="1" thickBot="1" x14ac:dyDescent="0.25">
      <c r="A217" s="688" t="s">
        <v>395</v>
      </c>
      <c r="B217" s="733"/>
      <c r="C217" s="225">
        <f>SUM(C218:C220)</f>
        <v>1973.7</v>
      </c>
      <c r="D217" s="226">
        <f>SUM(D218:D220)</f>
        <v>1315.8</v>
      </c>
    </row>
    <row r="218" spans="1:4" x14ac:dyDescent="0.2">
      <c r="A218" s="727" t="s">
        <v>138</v>
      </c>
      <c r="B218" s="728"/>
      <c r="C218" s="220">
        <v>1973.7</v>
      </c>
      <c r="D218" s="221">
        <v>1315.8</v>
      </c>
    </row>
    <row r="219" spans="1:4" x14ac:dyDescent="0.2">
      <c r="A219" s="729" t="s">
        <v>139</v>
      </c>
      <c r="B219" s="730"/>
      <c r="C219" s="222">
        <v>0</v>
      </c>
      <c r="D219" s="223">
        <v>0</v>
      </c>
    </row>
    <row r="220" spans="1:4" ht="13.5" thickBot="1" x14ac:dyDescent="0.25">
      <c r="A220" s="731" t="s">
        <v>140</v>
      </c>
      <c r="B220" s="732"/>
      <c r="C220" s="222">
        <v>0</v>
      </c>
      <c r="D220" s="223">
        <v>0</v>
      </c>
    </row>
    <row r="221" spans="1:4" ht="13.5" thickBot="1" x14ac:dyDescent="0.25">
      <c r="A221" s="688" t="s">
        <v>409</v>
      </c>
      <c r="B221" s="733"/>
      <c r="C221" s="227">
        <f>C213+C217+C209</f>
        <v>1973.7</v>
      </c>
      <c r="D221" s="227">
        <f>D213+D217+D209</f>
        <v>1315.8</v>
      </c>
    </row>
    <row r="224" spans="1:4" ht="60.75" customHeight="1" x14ac:dyDescent="0.2">
      <c r="A224" s="639" t="s">
        <v>396</v>
      </c>
      <c r="B224" s="639"/>
      <c r="C224" s="639"/>
      <c r="D224" s="734"/>
    </row>
    <row r="225" spans="1:5" ht="13.5" thickBot="1" x14ac:dyDescent="0.25">
      <c r="A225" s="136"/>
      <c r="B225" s="136"/>
      <c r="C225" s="136"/>
    </row>
    <row r="226" spans="1:5" ht="13.5" thickBot="1" x14ac:dyDescent="0.25">
      <c r="A226" s="458" t="s">
        <v>142</v>
      </c>
      <c r="B226" s="459"/>
      <c r="C226" s="139" t="s">
        <v>101</v>
      </c>
      <c r="D226" s="228" t="s">
        <v>105</v>
      </c>
    </row>
    <row r="227" spans="1:5" ht="25.5" customHeight="1" x14ac:dyDescent="0.2">
      <c r="A227" s="723" t="s">
        <v>143</v>
      </c>
      <c r="B227" s="724"/>
      <c r="C227" s="229">
        <v>0</v>
      </c>
      <c r="D227" s="230">
        <v>0</v>
      </c>
    </row>
    <row r="228" spans="1:5" ht="26.25" customHeight="1" thickBot="1" x14ac:dyDescent="0.25">
      <c r="A228" s="725" t="s">
        <v>144</v>
      </c>
      <c r="B228" s="452"/>
      <c r="C228" s="231">
        <v>0</v>
      </c>
      <c r="D228" s="232">
        <v>0</v>
      </c>
    </row>
    <row r="229" spans="1:5" ht="13.5" thickBot="1" x14ac:dyDescent="0.25">
      <c r="A229" s="611" t="s">
        <v>135</v>
      </c>
      <c r="B229" s="613"/>
      <c r="C229" s="233">
        <f>SUM(C227:C228)</f>
        <v>0</v>
      </c>
      <c r="D229" s="234">
        <f>SUM(D227:D228)</f>
        <v>0</v>
      </c>
    </row>
    <row r="234" spans="1:5" ht="15" x14ac:dyDescent="0.2">
      <c r="A234" s="726" t="s">
        <v>145</v>
      </c>
      <c r="B234" s="726"/>
      <c r="C234" s="726"/>
      <c r="D234" s="726"/>
      <c r="E234" s="726"/>
    </row>
    <row r="235" spans="1:5" ht="13.5" thickBot="1" x14ac:dyDescent="0.25">
      <c r="A235" s="235"/>
      <c r="B235" s="235"/>
      <c r="C235" s="235"/>
      <c r="D235" s="235"/>
      <c r="E235" s="235"/>
    </row>
    <row r="236" spans="1:5" ht="26.25" thickBot="1" x14ac:dyDescent="0.25">
      <c r="A236" s="137" t="s">
        <v>146</v>
      </c>
      <c r="B236" s="620" t="s">
        <v>147</v>
      </c>
      <c r="C236" s="695"/>
      <c r="D236" s="620" t="s">
        <v>148</v>
      </c>
      <c r="E236" s="695"/>
    </row>
    <row r="237" spans="1:5" ht="13.5" thickBot="1" x14ac:dyDescent="0.25">
      <c r="A237" s="236"/>
      <c r="B237" s="140" t="s">
        <v>149</v>
      </c>
      <c r="C237" s="237" t="s">
        <v>150</v>
      </c>
      <c r="D237" s="238" t="s">
        <v>151</v>
      </c>
      <c r="E237" s="237" t="s">
        <v>152</v>
      </c>
    </row>
    <row r="238" spans="1:5" ht="13.5" thickBot="1" x14ac:dyDescent="0.25">
      <c r="A238" s="239" t="s">
        <v>153</v>
      </c>
      <c r="B238" s="620"/>
      <c r="C238" s="718"/>
      <c r="D238" s="718"/>
      <c r="E238" s="649"/>
    </row>
    <row r="239" spans="1:5" x14ac:dyDescent="0.2">
      <c r="A239" s="240" t="s">
        <v>154</v>
      </c>
      <c r="B239" s="241"/>
      <c r="C239" s="241"/>
      <c r="D239" s="242"/>
      <c r="E239" s="241"/>
    </row>
    <row r="240" spans="1:5" ht="25.5" x14ac:dyDescent="0.2">
      <c r="A240" s="240" t="s">
        <v>155</v>
      </c>
      <c r="B240" s="241"/>
      <c r="C240" s="241"/>
      <c r="D240" s="242"/>
      <c r="E240" s="241"/>
    </row>
    <row r="241" spans="1:5" x14ac:dyDescent="0.2">
      <c r="A241" s="240" t="s">
        <v>156</v>
      </c>
      <c r="B241" s="241"/>
      <c r="C241" s="241"/>
      <c r="D241" s="242"/>
      <c r="E241" s="241"/>
    </row>
    <row r="242" spans="1:5" x14ac:dyDescent="0.2">
      <c r="A242" s="240" t="s">
        <v>157</v>
      </c>
      <c r="B242" s="243">
        <f>SUM(B243:B244)</f>
        <v>0</v>
      </c>
      <c r="C242" s="243">
        <f>SUM(C243:C244)</f>
        <v>0</v>
      </c>
      <c r="D242" s="243">
        <f>SUM(D243:D244)</f>
        <v>0</v>
      </c>
      <c r="E242" s="243">
        <f>SUM(E243:E244)</f>
        <v>0</v>
      </c>
    </row>
    <row r="243" spans="1:5" x14ac:dyDescent="0.2">
      <c r="A243" s="244" t="s">
        <v>80</v>
      </c>
      <c r="B243" s="243"/>
      <c r="C243" s="243"/>
      <c r="D243" s="245"/>
      <c r="E243" s="243"/>
    </row>
    <row r="244" spans="1:5" ht="13.5" thickBot="1" x14ac:dyDescent="0.25">
      <c r="A244" s="246" t="s">
        <v>80</v>
      </c>
      <c r="B244" s="247"/>
      <c r="C244" s="247"/>
      <c r="D244" s="235"/>
      <c r="E244" s="247"/>
    </row>
    <row r="245" spans="1:5" ht="13.5" thickBot="1" x14ac:dyDescent="0.25">
      <c r="A245" s="248" t="s">
        <v>135</v>
      </c>
      <c r="B245" s="162">
        <f>SUM(B239:B242)</f>
        <v>0</v>
      </c>
      <c r="C245" s="162">
        <f>SUM(C239:C242)</f>
        <v>0</v>
      </c>
      <c r="D245" s="162">
        <f>SUM(D239:D242)</f>
        <v>0</v>
      </c>
      <c r="E245" s="162">
        <f>SUM(E239:E242)</f>
        <v>0</v>
      </c>
    </row>
    <row r="246" spans="1:5" ht="13.5" thickBot="1" x14ac:dyDescent="0.25">
      <c r="A246" s="239" t="s">
        <v>397</v>
      </c>
      <c r="B246" s="620"/>
      <c r="C246" s="718"/>
      <c r="D246" s="718"/>
      <c r="E246" s="649"/>
    </row>
    <row r="247" spans="1:5" x14ac:dyDescent="0.2">
      <c r="A247" s="240" t="s">
        <v>154</v>
      </c>
      <c r="B247" s="241"/>
      <c r="C247" s="241"/>
      <c r="D247" s="242"/>
      <c r="E247" s="241"/>
    </row>
    <row r="248" spans="1:5" ht="25.5" x14ac:dyDescent="0.2">
      <c r="A248" s="240" t="s">
        <v>155</v>
      </c>
      <c r="B248" s="241"/>
      <c r="C248" s="241"/>
      <c r="D248" s="242"/>
      <c r="E248" s="241"/>
    </row>
    <row r="249" spans="1:5" x14ac:dyDescent="0.2">
      <c r="A249" s="240" t="s">
        <v>156</v>
      </c>
      <c r="B249" s="241"/>
      <c r="C249" s="241"/>
      <c r="D249" s="242"/>
      <c r="E249" s="241"/>
    </row>
    <row r="250" spans="1:5" x14ac:dyDescent="0.2">
      <c r="A250" s="240" t="s">
        <v>157</v>
      </c>
      <c r="B250" s="243">
        <f>SUM(B251:B252)</f>
        <v>0</v>
      </c>
      <c r="C250" s="243">
        <f>SUM(C251:C252)</f>
        <v>0</v>
      </c>
      <c r="D250" s="243">
        <f>SUM(D251:D252)</f>
        <v>0</v>
      </c>
      <c r="E250" s="243">
        <f>SUM(E251:E252)</f>
        <v>0</v>
      </c>
    </row>
    <row r="251" spans="1:5" x14ac:dyDescent="0.2">
      <c r="A251" s="244" t="s">
        <v>80</v>
      </c>
      <c r="B251" s="243"/>
      <c r="C251" s="243"/>
      <c r="D251" s="245"/>
      <c r="E251" s="243"/>
    </row>
    <row r="252" spans="1:5" ht="13.5" thickBot="1" x14ac:dyDescent="0.25">
      <c r="A252" s="246" t="s">
        <v>80</v>
      </c>
      <c r="B252" s="247"/>
      <c r="C252" s="247"/>
      <c r="D252" s="235"/>
      <c r="E252" s="247"/>
    </row>
    <row r="253" spans="1:5" ht="13.5" thickBot="1" x14ac:dyDescent="0.25">
      <c r="A253" s="249" t="s">
        <v>135</v>
      </c>
      <c r="B253" s="162">
        <f>SUM(B247:B250)</f>
        <v>0</v>
      </c>
      <c r="C253" s="162">
        <f>SUM(C247:C250)</f>
        <v>0</v>
      </c>
      <c r="D253" s="162">
        <f>SUM(D247:D250)</f>
        <v>0</v>
      </c>
      <c r="E253" s="162">
        <f>SUM(E247:E250)</f>
        <v>0</v>
      </c>
    </row>
    <row r="257" spans="1:7" ht="29.25" customHeight="1" x14ac:dyDescent="0.2">
      <c r="A257" s="639" t="s">
        <v>158</v>
      </c>
      <c r="B257" s="639"/>
      <c r="C257" s="639"/>
      <c r="D257" s="639"/>
      <c r="E257" s="639"/>
      <c r="G257" s="250"/>
    </row>
    <row r="258" spans="1:7" ht="13.5" thickBot="1" x14ac:dyDescent="0.25">
      <c r="A258" s="251"/>
      <c r="G258" s="250"/>
    </row>
    <row r="259" spans="1:7" ht="64.5" thickBot="1" x14ac:dyDescent="0.25">
      <c r="A259" s="719" t="s">
        <v>159</v>
      </c>
      <c r="B259" s="720"/>
      <c r="C259" s="139" t="s">
        <v>101</v>
      </c>
      <c r="D259" s="228" t="s">
        <v>20</v>
      </c>
      <c r="E259" s="228" t="s">
        <v>160</v>
      </c>
      <c r="G259" s="252"/>
    </row>
    <row r="260" spans="1:7" ht="25.5" customHeight="1" x14ac:dyDescent="0.2">
      <c r="A260" s="721" t="s">
        <v>161</v>
      </c>
      <c r="B260" s="722"/>
      <c r="C260" s="253">
        <v>0</v>
      </c>
      <c r="D260" s="254">
        <v>0</v>
      </c>
      <c r="E260" s="254"/>
      <c r="G260" s="252"/>
    </row>
    <row r="261" spans="1:7" x14ac:dyDescent="0.2">
      <c r="A261" s="716" t="s">
        <v>162</v>
      </c>
      <c r="B261" s="717"/>
      <c r="C261" s="255"/>
      <c r="D261" s="223"/>
      <c r="E261" s="223"/>
      <c r="G261" s="252"/>
    </row>
    <row r="262" spans="1:7" ht="12.75" customHeight="1" x14ac:dyDescent="0.2">
      <c r="A262" s="712" t="s">
        <v>163</v>
      </c>
      <c r="B262" s="713"/>
      <c r="C262" s="256">
        <v>0</v>
      </c>
      <c r="D262" s="257">
        <v>0</v>
      </c>
      <c r="E262" s="257"/>
      <c r="G262" s="258"/>
    </row>
    <row r="263" spans="1:7" x14ac:dyDescent="0.2">
      <c r="A263" s="714" t="s">
        <v>164</v>
      </c>
      <c r="B263" s="715"/>
      <c r="C263" s="255">
        <v>0</v>
      </c>
      <c r="D263" s="223">
        <v>0</v>
      </c>
      <c r="E263" s="223"/>
      <c r="G263" s="252"/>
    </row>
    <row r="264" spans="1:7" x14ac:dyDescent="0.2">
      <c r="A264" s="716" t="s">
        <v>165</v>
      </c>
      <c r="B264" s="717"/>
      <c r="C264" s="259">
        <v>0</v>
      </c>
      <c r="D264" s="260">
        <v>0</v>
      </c>
      <c r="E264" s="260"/>
      <c r="G264" s="252"/>
    </row>
    <row r="265" spans="1:7" x14ac:dyDescent="0.2">
      <c r="A265" s="716" t="s">
        <v>166</v>
      </c>
      <c r="B265" s="717"/>
      <c r="C265" s="259">
        <v>0</v>
      </c>
      <c r="D265" s="260">
        <v>0</v>
      </c>
      <c r="E265" s="260"/>
      <c r="G265" s="252"/>
    </row>
    <row r="266" spans="1:7" x14ac:dyDescent="0.2">
      <c r="A266" s="716" t="s">
        <v>167</v>
      </c>
      <c r="B266" s="717"/>
      <c r="C266" s="261">
        <v>0</v>
      </c>
      <c r="D266" s="260">
        <v>0</v>
      </c>
      <c r="E266" s="260"/>
      <c r="G266" s="252"/>
    </row>
    <row r="267" spans="1:7" x14ac:dyDescent="0.2">
      <c r="A267" s="716" t="s">
        <v>168</v>
      </c>
      <c r="B267" s="717"/>
      <c r="C267" s="262">
        <v>0</v>
      </c>
      <c r="D267" s="223">
        <v>0</v>
      </c>
      <c r="E267" s="223"/>
    </row>
    <row r="268" spans="1:7" ht="13.5" thickBot="1" x14ac:dyDescent="0.25">
      <c r="A268" s="705" t="s">
        <v>16</v>
      </c>
      <c r="B268" s="706"/>
      <c r="C268" s="263">
        <v>0</v>
      </c>
      <c r="D268" s="264">
        <v>0</v>
      </c>
      <c r="E268" s="264"/>
    </row>
    <row r="269" spans="1:7" ht="13.5" thickBot="1" x14ac:dyDescent="0.25">
      <c r="A269" s="707" t="s">
        <v>96</v>
      </c>
      <c r="B269" s="708"/>
      <c r="C269" s="265">
        <f>C260+C261+C263+C267+C264+C265+C266+C268</f>
        <v>0</v>
      </c>
      <c r="D269" s="265">
        <f>D260+D261+D263+D267+D264+D265+D266+D268</f>
        <v>0</v>
      </c>
      <c r="E269" s="266"/>
    </row>
    <row r="270" spans="1:7" ht="15" x14ac:dyDescent="0.2">
      <c r="A270" s="709" t="s">
        <v>169</v>
      </c>
      <c r="B270" s="709"/>
      <c r="C270" s="709"/>
      <c r="D270" s="709"/>
    </row>
    <row r="271" spans="1:7" ht="13.5" thickBot="1" x14ac:dyDescent="0.25">
      <c r="A271" s="192"/>
      <c r="B271" s="193"/>
      <c r="C271" s="194"/>
      <c r="D271" s="194"/>
    </row>
    <row r="272" spans="1:7" ht="13.5" thickBot="1" x14ac:dyDescent="0.25">
      <c r="A272" s="710" t="s">
        <v>170</v>
      </c>
      <c r="B272" s="711"/>
      <c r="C272" s="195" t="s">
        <v>101</v>
      </c>
      <c r="D272" s="198" t="s">
        <v>105</v>
      </c>
    </row>
    <row r="273" spans="1:4" ht="32.25" customHeight="1" thickBot="1" x14ac:dyDescent="0.25">
      <c r="A273" s="483" t="s">
        <v>171</v>
      </c>
      <c r="B273" s="695"/>
      <c r="C273" s="267"/>
      <c r="D273" s="268"/>
    </row>
    <row r="274" spans="1:4" ht="13.5" thickBot="1" x14ac:dyDescent="0.25">
      <c r="A274" s="483" t="s">
        <v>172</v>
      </c>
      <c r="B274" s="695"/>
      <c r="C274" s="267"/>
      <c r="D274" s="268"/>
    </row>
    <row r="275" spans="1:4" ht="13.5" thickBot="1" x14ac:dyDescent="0.25">
      <c r="A275" s="483" t="s">
        <v>398</v>
      </c>
      <c r="B275" s="695"/>
      <c r="C275" s="267"/>
      <c r="D275" s="268"/>
    </row>
    <row r="276" spans="1:4" ht="25.5" customHeight="1" thickBot="1" x14ac:dyDescent="0.25">
      <c r="A276" s="483" t="s">
        <v>173</v>
      </c>
      <c r="B276" s="695"/>
      <c r="C276" s="267"/>
      <c r="D276" s="268"/>
    </row>
    <row r="277" spans="1:4" ht="27" customHeight="1" thickBot="1" x14ac:dyDescent="0.25">
      <c r="A277" s="483" t="s">
        <v>174</v>
      </c>
      <c r="B277" s="695"/>
      <c r="C277" s="267"/>
      <c r="D277" s="268"/>
    </row>
    <row r="278" spans="1:4" ht="13.5" thickBot="1" x14ac:dyDescent="0.25">
      <c r="A278" s="700" t="s">
        <v>175</v>
      </c>
      <c r="B278" s="695"/>
      <c r="C278" s="267"/>
      <c r="D278" s="268"/>
    </row>
    <row r="279" spans="1:4" ht="29.25" customHeight="1" thickBot="1" x14ac:dyDescent="0.25">
      <c r="A279" s="700" t="s">
        <v>176</v>
      </c>
      <c r="B279" s="695"/>
      <c r="C279" s="267"/>
      <c r="D279" s="268"/>
    </row>
    <row r="280" spans="1:4" ht="25.5" customHeight="1" thickBot="1" x14ac:dyDescent="0.25">
      <c r="A280" s="483" t="s">
        <v>177</v>
      </c>
      <c r="B280" s="701"/>
      <c r="C280" s="267"/>
      <c r="D280" s="268"/>
    </row>
    <row r="281" spans="1:4" ht="13.5" thickBot="1" x14ac:dyDescent="0.25">
      <c r="A281" s="700" t="s">
        <v>178</v>
      </c>
      <c r="B281" s="701"/>
      <c r="C281" s="269">
        <f>SUM(C282:C301)</f>
        <v>0</v>
      </c>
      <c r="D281" s="270">
        <f>SUM(D282:D301)</f>
        <v>0</v>
      </c>
    </row>
    <row r="282" spans="1:4" ht="13.5" customHeight="1" x14ac:dyDescent="0.2">
      <c r="A282" s="702" t="s">
        <v>115</v>
      </c>
      <c r="B282" s="703"/>
      <c r="C282" s="271"/>
      <c r="D282" s="272"/>
    </row>
    <row r="283" spans="1:4" x14ac:dyDescent="0.2">
      <c r="A283" s="637" t="s">
        <v>116</v>
      </c>
      <c r="B283" s="692"/>
      <c r="C283" s="273"/>
      <c r="D283" s="272"/>
    </row>
    <row r="284" spans="1:4" x14ac:dyDescent="0.2">
      <c r="A284" s="523" t="s">
        <v>117</v>
      </c>
      <c r="B284" s="692"/>
      <c r="C284" s="273"/>
      <c r="D284" s="272"/>
    </row>
    <row r="285" spans="1:4" ht="39.75" customHeight="1" x14ac:dyDescent="0.2">
      <c r="A285" s="704" t="s">
        <v>118</v>
      </c>
      <c r="B285" s="692"/>
      <c r="C285" s="273"/>
      <c r="D285" s="272"/>
    </row>
    <row r="286" spans="1:4" x14ac:dyDescent="0.2">
      <c r="A286" s="523" t="s">
        <v>119</v>
      </c>
      <c r="B286" s="692"/>
      <c r="C286" s="273"/>
      <c r="D286" s="272"/>
    </row>
    <row r="287" spans="1:4" x14ac:dyDescent="0.2">
      <c r="A287" s="523" t="s">
        <v>120</v>
      </c>
      <c r="B287" s="692"/>
      <c r="C287" s="273"/>
      <c r="D287" s="272"/>
    </row>
    <row r="288" spans="1:4" x14ac:dyDescent="0.2">
      <c r="A288" s="523" t="s">
        <v>121</v>
      </c>
      <c r="B288" s="692"/>
      <c r="C288" s="273"/>
      <c r="D288" s="272"/>
    </row>
    <row r="289" spans="1:4" ht="26.25" customHeight="1" x14ac:dyDescent="0.2">
      <c r="A289" s="523" t="s">
        <v>122</v>
      </c>
      <c r="B289" s="692"/>
      <c r="C289" s="207"/>
      <c r="D289" s="274"/>
    </row>
    <row r="290" spans="1:4" x14ac:dyDescent="0.2">
      <c r="A290" s="523" t="s">
        <v>123</v>
      </c>
      <c r="B290" s="692"/>
      <c r="C290" s="207"/>
      <c r="D290" s="274"/>
    </row>
    <row r="291" spans="1:4" x14ac:dyDescent="0.2">
      <c r="A291" s="523" t="s">
        <v>124</v>
      </c>
      <c r="B291" s="692"/>
      <c r="C291" s="207"/>
      <c r="D291" s="274"/>
    </row>
    <row r="292" spans="1:4" x14ac:dyDescent="0.2">
      <c r="A292" s="523" t="s">
        <v>125</v>
      </c>
      <c r="B292" s="692"/>
      <c r="C292" s="207"/>
      <c r="D292" s="274"/>
    </row>
    <row r="293" spans="1:4" x14ac:dyDescent="0.2">
      <c r="A293" s="523" t="s">
        <v>126</v>
      </c>
      <c r="B293" s="692"/>
      <c r="C293" s="207"/>
      <c r="D293" s="274"/>
    </row>
    <row r="294" spans="1:4" x14ac:dyDescent="0.2">
      <c r="A294" s="523" t="s">
        <v>127</v>
      </c>
      <c r="B294" s="692"/>
      <c r="C294" s="207"/>
      <c r="D294" s="274"/>
    </row>
    <row r="295" spans="1:4" x14ac:dyDescent="0.2">
      <c r="A295" s="691" t="s">
        <v>128</v>
      </c>
      <c r="B295" s="692"/>
      <c r="C295" s="207"/>
      <c r="D295" s="274"/>
    </row>
    <row r="296" spans="1:4" x14ac:dyDescent="0.2">
      <c r="A296" s="691" t="s">
        <v>129</v>
      </c>
      <c r="B296" s="692"/>
      <c r="C296" s="207"/>
      <c r="D296" s="274"/>
    </row>
    <row r="297" spans="1:4" ht="27" customHeight="1" x14ac:dyDescent="0.2">
      <c r="A297" s="699" t="s">
        <v>130</v>
      </c>
      <c r="B297" s="692"/>
      <c r="C297" s="207"/>
      <c r="D297" s="274"/>
    </row>
    <row r="298" spans="1:4" ht="27" customHeight="1" x14ac:dyDescent="0.2">
      <c r="A298" s="699" t="s">
        <v>131</v>
      </c>
      <c r="B298" s="692"/>
      <c r="C298" s="207"/>
      <c r="D298" s="274"/>
    </row>
    <row r="299" spans="1:4" x14ac:dyDescent="0.2">
      <c r="A299" s="691" t="s">
        <v>132</v>
      </c>
      <c r="B299" s="692"/>
      <c r="C299" s="207"/>
      <c r="D299" s="274"/>
    </row>
    <row r="300" spans="1:4" x14ac:dyDescent="0.2">
      <c r="A300" s="691" t="s">
        <v>133</v>
      </c>
      <c r="B300" s="692"/>
      <c r="C300" s="207"/>
      <c r="D300" s="274"/>
    </row>
    <row r="301" spans="1:4" ht="13.5" thickBot="1" x14ac:dyDescent="0.25">
      <c r="A301" s="693" t="s">
        <v>134</v>
      </c>
      <c r="B301" s="694"/>
      <c r="C301" s="210"/>
      <c r="D301" s="274"/>
    </row>
    <row r="302" spans="1:4" ht="13.5" thickBot="1" x14ac:dyDescent="0.25">
      <c r="A302" s="688" t="s">
        <v>135</v>
      </c>
      <c r="B302" s="695"/>
      <c r="C302" s="226">
        <f>SUM(C273:C281)</f>
        <v>0</v>
      </c>
      <c r="D302" s="226">
        <f>SUM(D273:D281)</f>
        <v>0</v>
      </c>
    </row>
    <row r="303" spans="1:4" x14ac:dyDescent="0.2">
      <c r="A303" s="33"/>
      <c r="B303" s="33"/>
      <c r="C303" s="33"/>
      <c r="D303" s="33"/>
    </row>
    <row r="304" spans="1:4" x14ac:dyDescent="0.2">
      <c r="A304" s="33"/>
      <c r="B304" s="33"/>
      <c r="C304" s="33"/>
      <c r="D304" s="33"/>
    </row>
    <row r="305" spans="1:8" x14ac:dyDescent="0.2">
      <c r="A305" s="696"/>
      <c r="B305" s="697"/>
      <c r="C305" s="697"/>
      <c r="D305" s="33"/>
    </row>
    <row r="308" spans="1:8" ht="15" x14ac:dyDescent="0.2">
      <c r="A308" s="698" t="s">
        <v>179</v>
      </c>
      <c r="B308" s="698"/>
      <c r="C308" s="698"/>
    </row>
    <row r="309" spans="1:8" ht="13.5" thickBot="1" x14ac:dyDescent="0.25">
      <c r="A309" s="275"/>
      <c r="B309" s="194"/>
      <c r="C309" s="194"/>
    </row>
    <row r="310" spans="1:8" ht="13.5" thickBot="1" x14ac:dyDescent="0.25">
      <c r="A310" s="688" t="s">
        <v>180</v>
      </c>
      <c r="B310" s="689"/>
      <c r="C310" s="276" t="s">
        <v>13</v>
      </c>
      <c r="D310" s="198" t="s">
        <v>20</v>
      </c>
      <c r="G310" s="690"/>
      <c r="H310" s="690"/>
    </row>
    <row r="311" spans="1:8" ht="13.5" thickBot="1" x14ac:dyDescent="0.25">
      <c r="A311" s="546" t="s">
        <v>181</v>
      </c>
      <c r="B311" s="547"/>
      <c r="C311" s="265">
        <f>SUM(C312:C321)</f>
        <v>1973.7</v>
      </c>
      <c r="D311" s="277">
        <f>SUM(D312:D321)</f>
        <v>7237.8</v>
      </c>
      <c r="G311" s="690"/>
      <c r="H311" s="690"/>
    </row>
    <row r="312" spans="1:8" ht="55.5" customHeight="1" x14ac:dyDescent="0.2">
      <c r="A312" s="684" t="s">
        <v>182</v>
      </c>
      <c r="B312" s="685"/>
      <c r="C312" s="278">
        <v>0</v>
      </c>
      <c r="D312" s="279">
        <v>0</v>
      </c>
      <c r="G312" s="690"/>
      <c r="H312" s="690"/>
    </row>
    <row r="313" spans="1:8" x14ac:dyDescent="0.2">
      <c r="A313" s="686" t="s">
        <v>183</v>
      </c>
      <c r="B313" s="687"/>
      <c r="C313" s="278">
        <v>0</v>
      </c>
      <c r="D313" s="279">
        <v>0</v>
      </c>
    </row>
    <row r="314" spans="1:8" x14ac:dyDescent="0.2">
      <c r="A314" s="551" t="s">
        <v>184</v>
      </c>
      <c r="B314" s="552"/>
      <c r="C314" s="280">
        <v>0</v>
      </c>
      <c r="D314" s="281">
        <v>0</v>
      </c>
    </row>
    <row r="315" spans="1:8" ht="28.5" customHeight="1" x14ac:dyDescent="0.2">
      <c r="A315" s="540" t="s">
        <v>185</v>
      </c>
      <c r="B315" s="541"/>
      <c r="C315" s="280">
        <v>0</v>
      </c>
      <c r="D315" s="281">
        <v>0</v>
      </c>
    </row>
    <row r="316" spans="1:8" ht="32.25" customHeight="1" x14ac:dyDescent="0.2">
      <c r="A316" s="540" t="s">
        <v>186</v>
      </c>
      <c r="B316" s="541"/>
      <c r="C316" s="280">
        <v>0</v>
      </c>
      <c r="D316" s="281">
        <v>0</v>
      </c>
    </row>
    <row r="317" spans="1:8" x14ac:dyDescent="0.2">
      <c r="A317" s="553" t="s">
        <v>187</v>
      </c>
      <c r="B317" s="554"/>
      <c r="C317" s="280">
        <v>0</v>
      </c>
      <c r="D317" s="281">
        <v>0</v>
      </c>
    </row>
    <row r="318" spans="1:8" x14ac:dyDescent="0.2">
      <c r="A318" s="553" t="s">
        <v>188</v>
      </c>
      <c r="B318" s="554"/>
      <c r="C318" s="280">
        <v>0</v>
      </c>
      <c r="D318" s="281">
        <v>0</v>
      </c>
    </row>
    <row r="319" spans="1:8" x14ac:dyDescent="0.2">
      <c r="A319" s="551" t="s">
        <v>189</v>
      </c>
      <c r="B319" s="552"/>
      <c r="C319" s="255">
        <v>0</v>
      </c>
      <c r="D319" s="282">
        <v>0</v>
      </c>
    </row>
    <row r="320" spans="1:8" x14ac:dyDescent="0.2">
      <c r="A320" s="553" t="s">
        <v>190</v>
      </c>
      <c r="B320" s="554"/>
      <c r="C320" s="255">
        <v>0</v>
      </c>
      <c r="D320" s="282">
        <v>0</v>
      </c>
    </row>
    <row r="321" spans="1:5" ht="13.5" thickBot="1" x14ac:dyDescent="0.25">
      <c r="A321" s="682" t="s">
        <v>16</v>
      </c>
      <c r="B321" s="683"/>
      <c r="C321" s="259">
        <v>1973.7</v>
      </c>
      <c r="D321" s="283">
        <v>7237.8</v>
      </c>
    </row>
    <row r="322" spans="1:5" ht="13.5" thickBot="1" x14ac:dyDescent="0.25">
      <c r="A322" s="546" t="s">
        <v>191</v>
      </c>
      <c r="B322" s="547"/>
      <c r="C322" s="265">
        <f>SUM(C323:C332)</f>
        <v>657.9</v>
      </c>
      <c r="D322" s="266">
        <f>SUM(D323:D332)</f>
        <v>1503.9</v>
      </c>
    </row>
    <row r="323" spans="1:5" ht="59.25" customHeight="1" x14ac:dyDescent="0.2">
      <c r="A323" s="684" t="s">
        <v>182</v>
      </c>
      <c r="B323" s="685"/>
      <c r="C323" s="278">
        <v>0</v>
      </c>
      <c r="D323" s="279">
        <v>0</v>
      </c>
    </row>
    <row r="324" spans="1:5" x14ac:dyDescent="0.2">
      <c r="A324" s="686" t="s">
        <v>183</v>
      </c>
      <c r="B324" s="687"/>
      <c r="C324" s="278">
        <v>0</v>
      </c>
      <c r="D324" s="279">
        <v>0</v>
      </c>
    </row>
    <row r="325" spans="1:5" x14ac:dyDescent="0.2">
      <c r="A325" s="551" t="s">
        <v>184</v>
      </c>
      <c r="B325" s="552"/>
      <c r="C325" s="280">
        <v>0</v>
      </c>
      <c r="D325" s="281">
        <v>0</v>
      </c>
    </row>
    <row r="326" spans="1:5" ht="27.75" customHeight="1" x14ac:dyDescent="0.2">
      <c r="A326" s="540" t="s">
        <v>185</v>
      </c>
      <c r="B326" s="541"/>
      <c r="C326" s="280">
        <v>0</v>
      </c>
      <c r="D326" s="281">
        <v>0</v>
      </c>
      <c r="E326" s="284"/>
    </row>
    <row r="327" spans="1:5" ht="24.75" customHeight="1" x14ac:dyDescent="0.2">
      <c r="A327" s="540" t="s">
        <v>186</v>
      </c>
      <c r="B327" s="541"/>
      <c r="C327" s="280">
        <v>0</v>
      </c>
      <c r="D327" s="281">
        <v>0</v>
      </c>
    </row>
    <row r="328" spans="1:5" x14ac:dyDescent="0.2">
      <c r="A328" s="540" t="s">
        <v>187</v>
      </c>
      <c r="B328" s="541"/>
      <c r="C328" s="280">
        <v>0</v>
      </c>
      <c r="D328" s="281">
        <v>0</v>
      </c>
    </row>
    <row r="329" spans="1:5" x14ac:dyDescent="0.2">
      <c r="A329" s="553" t="s">
        <v>188</v>
      </c>
      <c r="B329" s="554"/>
      <c r="C329" s="280">
        <v>0</v>
      </c>
      <c r="D329" s="281">
        <v>0</v>
      </c>
    </row>
    <row r="330" spans="1:5" x14ac:dyDescent="0.2">
      <c r="A330" s="553" t="s">
        <v>192</v>
      </c>
      <c r="B330" s="554"/>
      <c r="C330" s="255">
        <v>0</v>
      </c>
      <c r="D330" s="282">
        <v>0</v>
      </c>
    </row>
    <row r="331" spans="1:5" x14ac:dyDescent="0.2">
      <c r="A331" s="553" t="s">
        <v>190</v>
      </c>
      <c r="B331" s="554"/>
      <c r="C331" s="255">
        <v>0</v>
      </c>
      <c r="D331" s="282">
        <v>0</v>
      </c>
    </row>
    <row r="332" spans="1:5" ht="14.25" customHeight="1" thickBot="1" x14ac:dyDescent="0.25">
      <c r="A332" s="674" t="s">
        <v>193</v>
      </c>
      <c r="B332" s="675"/>
      <c r="C332" s="285">
        <v>657.9</v>
      </c>
      <c r="D332" s="286">
        <v>1503.9</v>
      </c>
    </row>
    <row r="333" spans="1:5" ht="13.5" thickBot="1" x14ac:dyDescent="0.25">
      <c r="A333" s="658" t="s">
        <v>11</v>
      </c>
      <c r="B333" s="659"/>
      <c r="C333" s="287">
        <f>C311+C322</f>
        <v>2631.6</v>
      </c>
      <c r="D333" s="190">
        <f>D311+D322</f>
        <v>8741.7000000000007</v>
      </c>
    </row>
    <row r="338" spans="1:5" ht="15" x14ac:dyDescent="0.25">
      <c r="A338" s="676" t="s">
        <v>194</v>
      </c>
      <c r="B338" s="676"/>
      <c r="C338" s="676"/>
      <c r="D338" s="677"/>
      <c r="E338" s="677"/>
    </row>
    <row r="339" spans="1:5" ht="13.5" thickBot="1" x14ac:dyDescent="0.25">
      <c r="A339" s="194"/>
      <c r="B339" s="194"/>
      <c r="C339" s="194"/>
      <c r="D339" s="33"/>
    </row>
    <row r="340" spans="1:5" ht="13.5" thickBot="1" x14ac:dyDescent="0.25">
      <c r="A340" s="678" t="s">
        <v>195</v>
      </c>
      <c r="B340" s="679"/>
      <c r="C340" s="288" t="s">
        <v>13</v>
      </c>
      <c r="D340" s="218" t="s">
        <v>105</v>
      </c>
    </row>
    <row r="341" spans="1:5" x14ac:dyDescent="0.2">
      <c r="A341" s="680" t="s">
        <v>196</v>
      </c>
      <c r="B341" s="681"/>
      <c r="C341" s="289">
        <f>SUM(C342:C348)</f>
        <v>13955380.6</v>
      </c>
      <c r="D341" s="289">
        <f>SUM(D342:D348)</f>
        <v>14634441.470000001</v>
      </c>
    </row>
    <row r="342" spans="1:5" x14ac:dyDescent="0.2">
      <c r="A342" s="672" t="s">
        <v>197</v>
      </c>
      <c r="B342" s="673"/>
      <c r="C342" s="290">
        <v>13955380.6</v>
      </c>
      <c r="D342" s="291">
        <v>14634441.470000001</v>
      </c>
    </row>
    <row r="343" spans="1:5" x14ac:dyDescent="0.2">
      <c r="A343" s="672" t="s">
        <v>198</v>
      </c>
      <c r="B343" s="673"/>
      <c r="C343" s="290">
        <v>0</v>
      </c>
      <c r="D343" s="291">
        <v>0</v>
      </c>
    </row>
    <row r="344" spans="1:5" ht="27.75" customHeight="1" x14ac:dyDescent="0.2">
      <c r="A344" s="523" t="s">
        <v>199</v>
      </c>
      <c r="B344" s="525"/>
      <c r="C344" s="290">
        <v>0</v>
      </c>
      <c r="D344" s="291">
        <v>0</v>
      </c>
    </row>
    <row r="345" spans="1:5" x14ac:dyDescent="0.2">
      <c r="A345" s="523" t="s">
        <v>200</v>
      </c>
      <c r="B345" s="525"/>
      <c r="C345" s="290">
        <v>0</v>
      </c>
      <c r="D345" s="291">
        <v>0</v>
      </c>
    </row>
    <row r="346" spans="1:5" x14ac:dyDescent="0.2">
      <c r="A346" s="523" t="s">
        <v>201</v>
      </c>
      <c r="B346" s="525"/>
      <c r="C346" s="290">
        <v>0</v>
      </c>
      <c r="D346" s="291">
        <v>0</v>
      </c>
    </row>
    <row r="347" spans="1:5" x14ac:dyDescent="0.2">
      <c r="A347" s="523" t="s">
        <v>399</v>
      </c>
      <c r="B347" s="525"/>
      <c r="C347" s="290">
        <v>0</v>
      </c>
      <c r="D347" s="291">
        <v>0</v>
      </c>
    </row>
    <row r="348" spans="1:5" x14ac:dyDescent="0.2">
      <c r="A348" s="523" t="s">
        <v>134</v>
      </c>
      <c r="B348" s="525"/>
      <c r="C348" s="290">
        <v>0</v>
      </c>
      <c r="D348" s="291">
        <v>0</v>
      </c>
    </row>
    <row r="349" spans="1:5" x14ac:dyDescent="0.2">
      <c r="A349" s="520" t="s">
        <v>202</v>
      </c>
      <c r="B349" s="522"/>
      <c r="C349" s="289">
        <f>C350+C351+C353</f>
        <v>0</v>
      </c>
      <c r="D349" s="292">
        <f>D350+D351+D353</f>
        <v>0</v>
      </c>
    </row>
    <row r="350" spans="1:5" x14ac:dyDescent="0.2">
      <c r="A350" s="668" t="s">
        <v>203</v>
      </c>
      <c r="B350" s="669"/>
      <c r="C350" s="293">
        <v>0</v>
      </c>
      <c r="D350" s="294">
        <v>0</v>
      </c>
    </row>
    <row r="351" spans="1:5" x14ac:dyDescent="0.2">
      <c r="A351" s="668" t="s">
        <v>204</v>
      </c>
      <c r="B351" s="669"/>
      <c r="C351" s="293">
        <v>0</v>
      </c>
      <c r="D351" s="294">
        <v>0</v>
      </c>
    </row>
    <row r="352" spans="1:5" x14ac:dyDescent="0.2">
      <c r="A352" s="578" t="s">
        <v>205</v>
      </c>
      <c r="B352" s="580"/>
      <c r="C352" s="293">
        <v>0</v>
      </c>
      <c r="D352" s="294">
        <v>0</v>
      </c>
    </row>
    <row r="353" spans="1:5" ht="13.5" thickBot="1" x14ac:dyDescent="0.25">
      <c r="A353" s="670" t="s">
        <v>134</v>
      </c>
      <c r="B353" s="671"/>
      <c r="C353" s="293">
        <v>0</v>
      </c>
      <c r="D353" s="294">
        <v>0</v>
      </c>
    </row>
    <row r="354" spans="1:5" ht="13.5" thickBot="1" x14ac:dyDescent="0.25">
      <c r="A354" s="658" t="s">
        <v>11</v>
      </c>
      <c r="B354" s="659"/>
      <c r="C354" s="295">
        <f>C341+C349</f>
        <v>13955380.6</v>
      </c>
      <c r="D354" s="295">
        <f>D341+D349</f>
        <v>14634441.470000001</v>
      </c>
    </row>
    <row r="357" spans="1:5" ht="26.25" customHeight="1" x14ac:dyDescent="0.2">
      <c r="A357" s="660" t="s">
        <v>206</v>
      </c>
      <c r="B357" s="661"/>
      <c r="C357" s="661"/>
      <c r="D357" s="661"/>
    </row>
    <row r="358" spans="1:5" ht="13.5" thickBot="1" x14ac:dyDescent="0.25">
      <c r="B358" s="251"/>
    </row>
    <row r="359" spans="1:5" ht="13.5" thickBot="1" x14ac:dyDescent="0.25">
      <c r="A359" s="662"/>
      <c r="B359" s="663"/>
      <c r="C359" s="296" t="s">
        <v>101</v>
      </c>
      <c r="D359" s="228" t="s">
        <v>20</v>
      </c>
    </row>
    <row r="360" spans="1:5" ht="13.5" thickBot="1" x14ac:dyDescent="0.25">
      <c r="A360" s="664" t="s">
        <v>207</v>
      </c>
      <c r="B360" s="665"/>
      <c r="C360" s="255">
        <v>14315782.949999999</v>
      </c>
      <c r="D360" s="223">
        <v>13929674.91</v>
      </c>
    </row>
    <row r="361" spans="1:5" ht="13.5" thickBot="1" x14ac:dyDescent="0.25">
      <c r="A361" s="546" t="s">
        <v>96</v>
      </c>
      <c r="B361" s="547"/>
      <c r="C361" s="266">
        <f>SUM(C360:C360)</f>
        <v>14315782.949999999</v>
      </c>
      <c r="D361" s="266">
        <f>SUM(D360:D360)</f>
        <v>13929674.91</v>
      </c>
    </row>
    <row r="364" spans="1:5" ht="15" x14ac:dyDescent="0.25">
      <c r="A364" s="660" t="s">
        <v>208</v>
      </c>
      <c r="B364" s="666"/>
      <c r="C364" s="666"/>
      <c r="D364" s="666"/>
      <c r="E364" s="667"/>
    </row>
    <row r="365" spans="1:5" ht="13.5" thickBot="1" x14ac:dyDescent="0.25">
      <c r="E365" s="33"/>
    </row>
    <row r="366" spans="1:5" ht="26.25" thickBot="1" x14ac:dyDescent="0.25">
      <c r="A366" s="458" t="s">
        <v>30</v>
      </c>
      <c r="B366" s="649"/>
      <c r="C366" s="137" t="s">
        <v>209</v>
      </c>
      <c r="D366" s="137" t="s">
        <v>210</v>
      </c>
      <c r="E366" s="33"/>
    </row>
    <row r="367" spans="1:5" ht="13.5" thickBot="1" x14ac:dyDescent="0.25">
      <c r="A367" s="650" t="s">
        <v>211</v>
      </c>
      <c r="B367" s="651"/>
      <c r="C367" s="297">
        <v>986986.9</v>
      </c>
      <c r="D367" s="298">
        <v>1015334.97</v>
      </c>
      <c r="E367" s="33"/>
    </row>
    <row r="368" spans="1:5" x14ac:dyDescent="0.2">
      <c r="A368" s="33"/>
      <c r="B368" s="33"/>
      <c r="C368" s="33"/>
      <c r="D368" s="33"/>
      <c r="E368" s="33"/>
    </row>
    <row r="369" spans="1:9" ht="29.25" customHeight="1" x14ac:dyDescent="0.2">
      <c r="A369" s="652" t="s">
        <v>212</v>
      </c>
      <c r="B369" s="652"/>
      <c r="C369" s="652"/>
      <c r="D369" s="653"/>
      <c r="E369" s="653"/>
    </row>
    <row r="374" spans="1:9" ht="15" x14ac:dyDescent="0.2">
      <c r="A374" s="654" t="s">
        <v>213</v>
      </c>
      <c r="B374" s="654"/>
      <c r="C374" s="654"/>
      <c r="D374" s="654"/>
      <c r="E374" s="654"/>
      <c r="F374" s="654"/>
      <c r="G374" s="654"/>
      <c r="H374" s="654"/>
      <c r="I374" s="654"/>
    </row>
    <row r="376" spans="1:9" ht="15" x14ac:dyDescent="0.2">
      <c r="A376" s="654" t="s">
        <v>214</v>
      </c>
      <c r="B376" s="654"/>
      <c r="C376" s="654"/>
      <c r="D376" s="654"/>
      <c r="E376" s="654"/>
      <c r="F376" s="654"/>
      <c r="G376" s="654"/>
      <c r="H376" s="654"/>
      <c r="I376" s="654"/>
    </row>
    <row r="377" spans="1:9" ht="13.5" thickBot="1" x14ac:dyDescent="0.25">
      <c r="A377" s="299"/>
      <c r="B377" s="299"/>
      <c r="C377" s="299"/>
      <c r="D377" s="299"/>
      <c r="E377" s="299"/>
      <c r="F377" s="299"/>
      <c r="G377" s="299"/>
      <c r="H377" s="299"/>
      <c r="I377" s="300"/>
    </row>
    <row r="378" spans="1:9" ht="26.25" thickBot="1" x14ac:dyDescent="0.25">
      <c r="A378" s="655" t="s">
        <v>215</v>
      </c>
      <c r="B378" s="641" t="s">
        <v>216</v>
      </c>
      <c r="C378" s="657"/>
      <c r="D378" s="642"/>
      <c r="E378" s="197" t="s">
        <v>57</v>
      </c>
      <c r="F378" s="641" t="s">
        <v>217</v>
      </c>
      <c r="G378" s="657"/>
      <c r="H378" s="642"/>
      <c r="I378" s="301" t="s">
        <v>81</v>
      </c>
    </row>
    <row r="379" spans="1:9" ht="64.5" thickBot="1" x14ac:dyDescent="0.25">
      <c r="A379" s="656"/>
      <c r="B379" s="302" t="s">
        <v>218</v>
      </c>
      <c r="C379" s="303" t="s">
        <v>219</v>
      </c>
      <c r="D379" s="304" t="s">
        <v>60</v>
      </c>
      <c r="E379" s="305" t="s">
        <v>220</v>
      </c>
      <c r="F379" s="302" t="s">
        <v>218</v>
      </c>
      <c r="G379" s="303" t="s">
        <v>400</v>
      </c>
      <c r="H379" s="304" t="s">
        <v>221</v>
      </c>
      <c r="I379" s="306"/>
    </row>
    <row r="380" spans="1:9" ht="26.25" thickBot="1" x14ac:dyDescent="0.25">
      <c r="A380" s="307" t="s">
        <v>35</v>
      </c>
      <c r="B380" s="308">
        <v>0</v>
      </c>
      <c r="C380" s="309">
        <v>0</v>
      </c>
      <c r="D380" s="310">
        <v>0</v>
      </c>
      <c r="E380" s="269">
        <v>15444793.85</v>
      </c>
      <c r="F380" s="308">
        <v>0</v>
      </c>
      <c r="G380" s="311">
        <v>0</v>
      </c>
      <c r="H380" s="310">
        <v>0</v>
      </c>
      <c r="I380" s="269">
        <f>SUM(B380:H380)</f>
        <v>15444793.85</v>
      </c>
    </row>
    <row r="381" spans="1:9" ht="13.5" thickBot="1" x14ac:dyDescent="0.25">
      <c r="A381" s="312" t="s">
        <v>24</v>
      </c>
      <c r="B381" s="313">
        <f t="shared" ref="B381:I381" si="13">SUM(B382:B384)</f>
        <v>0</v>
      </c>
      <c r="C381" s="314">
        <f t="shared" si="13"/>
        <v>0</v>
      </c>
      <c r="D381" s="315">
        <f t="shared" si="13"/>
        <v>0</v>
      </c>
      <c r="E381" s="312">
        <f t="shared" si="13"/>
        <v>0</v>
      </c>
      <c r="F381" s="313">
        <f t="shared" si="13"/>
        <v>0</v>
      </c>
      <c r="G381" s="313">
        <f t="shared" si="13"/>
        <v>0</v>
      </c>
      <c r="H381" s="312">
        <f t="shared" si="13"/>
        <v>0</v>
      </c>
      <c r="I381" s="312">
        <f t="shared" si="13"/>
        <v>0</v>
      </c>
    </row>
    <row r="382" spans="1:9" x14ac:dyDescent="0.2">
      <c r="A382" s="316" t="s">
        <v>222</v>
      </c>
      <c r="B382" s="317">
        <v>0</v>
      </c>
      <c r="C382" s="317">
        <v>0</v>
      </c>
      <c r="D382" s="317">
        <v>0</v>
      </c>
      <c r="E382" s="317">
        <v>0</v>
      </c>
      <c r="F382" s="317">
        <v>0</v>
      </c>
      <c r="G382" s="317">
        <v>0</v>
      </c>
      <c r="H382" s="317">
        <v>0</v>
      </c>
      <c r="I382" s="318">
        <f>SUM(B382:H382)</f>
        <v>0</v>
      </c>
    </row>
    <row r="383" spans="1:9" x14ac:dyDescent="0.2">
      <c r="A383" s="319" t="s">
        <v>223</v>
      </c>
      <c r="B383" s="317">
        <v>0</v>
      </c>
      <c r="C383" s="317">
        <v>0</v>
      </c>
      <c r="D383" s="317">
        <v>0</v>
      </c>
      <c r="E383" s="317">
        <v>0</v>
      </c>
      <c r="F383" s="317">
        <v>0</v>
      </c>
      <c r="G383" s="317">
        <v>0</v>
      </c>
      <c r="H383" s="317">
        <v>0</v>
      </c>
      <c r="I383" s="318">
        <f>SUM(B383:H383)</f>
        <v>0</v>
      </c>
    </row>
    <row r="384" spans="1:9" ht="13.5" thickBot="1" x14ac:dyDescent="0.25">
      <c r="A384" s="320" t="s">
        <v>224</v>
      </c>
      <c r="B384" s="317">
        <v>0</v>
      </c>
      <c r="C384" s="317">
        <v>0</v>
      </c>
      <c r="D384" s="317">
        <v>0</v>
      </c>
      <c r="E384" s="317">
        <v>0</v>
      </c>
      <c r="F384" s="317">
        <v>0</v>
      </c>
      <c r="G384" s="317">
        <v>0</v>
      </c>
      <c r="H384" s="317">
        <v>0</v>
      </c>
      <c r="I384" s="318">
        <f>SUM(B384:H384)</f>
        <v>0</v>
      </c>
    </row>
    <row r="385" spans="1:9" ht="13.5" thickBot="1" x14ac:dyDescent="0.25">
      <c r="A385" s="312" t="s">
        <v>25</v>
      </c>
      <c r="B385" s="308">
        <f t="shared" ref="B385:I385" si="14">SUM(B386:B389)</f>
        <v>0</v>
      </c>
      <c r="C385" s="309">
        <f t="shared" si="14"/>
        <v>0</v>
      </c>
      <c r="D385" s="311">
        <f t="shared" si="14"/>
        <v>0</v>
      </c>
      <c r="E385" s="269">
        <f t="shared" si="14"/>
        <v>0</v>
      </c>
      <c r="F385" s="308">
        <f t="shared" si="14"/>
        <v>0</v>
      </c>
      <c r="G385" s="308">
        <f t="shared" si="14"/>
        <v>0</v>
      </c>
      <c r="H385" s="269">
        <f t="shared" si="14"/>
        <v>0</v>
      </c>
      <c r="I385" s="269">
        <f t="shared" si="14"/>
        <v>0</v>
      </c>
    </row>
    <row r="386" spans="1:9" ht="14.25" customHeight="1" x14ac:dyDescent="0.2">
      <c r="A386" s="321" t="s">
        <v>401</v>
      </c>
      <c r="B386" s="322">
        <v>0</v>
      </c>
      <c r="C386" s="322">
        <v>0</v>
      </c>
      <c r="D386" s="322">
        <v>0</v>
      </c>
      <c r="E386" s="322">
        <v>0</v>
      </c>
      <c r="F386" s="322">
        <v>0</v>
      </c>
      <c r="G386" s="322">
        <v>0</v>
      </c>
      <c r="H386" s="322">
        <v>0</v>
      </c>
      <c r="I386" s="318">
        <f>SUM(B386:H386)</f>
        <v>0</v>
      </c>
    </row>
    <row r="387" spans="1:9" ht="13.5" customHeight="1" x14ac:dyDescent="0.2">
      <c r="A387" s="321" t="s">
        <v>225</v>
      </c>
      <c r="B387" s="322">
        <v>0</v>
      </c>
      <c r="C387" s="322">
        <v>0</v>
      </c>
      <c r="D387" s="322">
        <v>0</v>
      </c>
      <c r="E387" s="322">
        <v>0</v>
      </c>
      <c r="F387" s="322">
        <v>0</v>
      </c>
      <c r="G387" s="322">
        <v>0</v>
      </c>
      <c r="H387" s="322">
        <v>0</v>
      </c>
      <c r="I387" s="318">
        <f>SUM(B387:H387)</f>
        <v>0</v>
      </c>
    </row>
    <row r="388" spans="1:9" x14ac:dyDescent="0.2">
      <c r="A388" s="321" t="s">
        <v>226</v>
      </c>
      <c r="B388" s="322">
        <v>0</v>
      </c>
      <c r="C388" s="322">
        <v>0</v>
      </c>
      <c r="D388" s="322">
        <v>0</v>
      </c>
      <c r="E388" s="322">
        <v>0</v>
      </c>
      <c r="F388" s="322">
        <v>0</v>
      </c>
      <c r="G388" s="322">
        <v>0</v>
      </c>
      <c r="H388" s="322">
        <v>0</v>
      </c>
      <c r="I388" s="318">
        <f>SUM(B388:H388)</f>
        <v>0</v>
      </c>
    </row>
    <row r="389" spans="1:9" ht="13.5" thickBot="1" x14ac:dyDescent="0.25">
      <c r="A389" s="323" t="s">
        <v>227</v>
      </c>
      <c r="B389" s="322">
        <v>0</v>
      </c>
      <c r="C389" s="322">
        <v>0</v>
      </c>
      <c r="D389" s="322">
        <v>0</v>
      </c>
      <c r="E389" s="322">
        <v>0</v>
      </c>
      <c r="F389" s="322">
        <v>0</v>
      </c>
      <c r="G389" s="322">
        <v>0</v>
      </c>
      <c r="H389" s="322">
        <v>0</v>
      </c>
      <c r="I389" s="318">
        <f>SUM(B389:H389)</f>
        <v>0</v>
      </c>
    </row>
    <row r="390" spans="1:9" ht="26.25" thickBot="1" x14ac:dyDescent="0.25">
      <c r="A390" s="324" t="s">
        <v>228</v>
      </c>
      <c r="B390" s="325">
        <f>B380+B381-B385</f>
        <v>0</v>
      </c>
      <c r="C390" s="325">
        <f>C380+C381-C385</f>
        <v>0</v>
      </c>
      <c r="D390" s="325">
        <f>D380+D381-D385</f>
        <v>0</v>
      </c>
      <c r="E390" s="326">
        <v>15444793.85</v>
      </c>
      <c r="F390" s="325">
        <f>F380+F381-F385</f>
        <v>0</v>
      </c>
      <c r="G390" s="325">
        <f>G380+G381-G385</f>
        <v>0</v>
      </c>
      <c r="H390" s="326">
        <f>H380+H381-H385</f>
        <v>0</v>
      </c>
      <c r="I390" s="326">
        <f>I380+I381-I385</f>
        <v>15444793.85</v>
      </c>
    </row>
    <row r="391" spans="1:9" ht="40.5" customHeight="1" thickBot="1" x14ac:dyDescent="0.25">
      <c r="A391" s="307" t="s">
        <v>229</v>
      </c>
      <c r="B391" s="327">
        <v>0</v>
      </c>
      <c r="C391" s="328">
        <v>0</v>
      </c>
      <c r="D391" s="329">
        <v>0</v>
      </c>
      <c r="E391" s="330">
        <v>11728773.279999999</v>
      </c>
      <c r="F391" s="327">
        <v>0</v>
      </c>
      <c r="G391" s="331">
        <v>0</v>
      </c>
      <c r="H391" s="329">
        <v>0</v>
      </c>
      <c r="I391" s="330">
        <f>SUM(B391:H391)</f>
        <v>11728773.279999999</v>
      </c>
    </row>
    <row r="392" spans="1:9" ht="15" customHeight="1" thickBot="1" x14ac:dyDescent="0.25">
      <c r="A392" s="332" t="s">
        <v>24</v>
      </c>
      <c r="B392" s="333">
        <v>0</v>
      </c>
      <c r="C392" s="333">
        <v>0</v>
      </c>
      <c r="D392" s="333">
        <v>0</v>
      </c>
      <c r="E392" s="334">
        <v>695015.52</v>
      </c>
      <c r="F392" s="333">
        <v>0</v>
      </c>
      <c r="G392" s="335">
        <v>0</v>
      </c>
      <c r="H392" s="336">
        <v>0</v>
      </c>
      <c r="I392" s="334">
        <f>SUM(B392:H392)</f>
        <v>695015.52</v>
      </c>
    </row>
    <row r="393" spans="1:9" ht="13.5" thickBot="1" x14ac:dyDescent="0.25">
      <c r="A393" s="332" t="s">
        <v>25</v>
      </c>
      <c r="B393" s="333">
        <v>0</v>
      </c>
      <c r="C393" s="333">
        <v>0</v>
      </c>
      <c r="D393" s="333">
        <v>0</v>
      </c>
      <c r="E393" s="334">
        <v>0</v>
      </c>
      <c r="F393" s="333">
        <v>0</v>
      </c>
      <c r="G393" s="335">
        <v>0</v>
      </c>
      <c r="H393" s="336">
        <v>0</v>
      </c>
      <c r="I393" s="334">
        <f>SUM(B393:H393)</f>
        <v>0</v>
      </c>
    </row>
    <row r="394" spans="1:9" ht="39" thickBot="1" x14ac:dyDescent="0.25">
      <c r="A394" s="337" t="s">
        <v>230</v>
      </c>
      <c r="B394" s="327">
        <f>B391+B392-B393</f>
        <v>0</v>
      </c>
      <c r="C394" s="328">
        <f t="shared" ref="C394:I394" si="15">C391+C392-C393</f>
        <v>0</v>
      </c>
      <c r="D394" s="329">
        <f t="shared" si="15"/>
        <v>0</v>
      </c>
      <c r="E394" s="330">
        <f t="shared" si="15"/>
        <v>12423788.799999999</v>
      </c>
      <c r="F394" s="327">
        <f t="shared" si="15"/>
        <v>0</v>
      </c>
      <c r="G394" s="331">
        <f t="shared" si="15"/>
        <v>0</v>
      </c>
      <c r="H394" s="329">
        <f t="shared" si="15"/>
        <v>0</v>
      </c>
      <c r="I394" s="330">
        <f t="shared" si="15"/>
        <v>12423788.799999999</v>
      </c>
    </row>
    <row r="395" spans="1:9" ht="27.75" customHeight="1" thickBot="1" x14ac:dyDescent="0.25">
      <c r="A395" s="307" t="s">
        <v>231</v>
      </c>
      <c r="B395" s="270">
        <f t="shared" ref="B395:I395" si="16">B380-B391</f>
        <v>0</v>
      </c>
      <c r="C395" s="270">
        <f t="shared" si="16"/>
        <v>0</v>
      </c>
      <c r="D395" s="270">
        <f t="shared" si="16"/>
        <v>0</v>
      </c>
      <c r="E395" s="270">
        <f t="shared" si="16"/>
        <v>3716020.5700000003</v>
      </c>
      <c r="F395" s="270">
        <f t="shared" si="16"/>
        <v>0</v>
      </c>
      <c r="G395" s="270">
        <f t="shared" si="16"/>
        <v>0</v>
      </c>
      <c r="H395" s="270">
        <f t="shared" si="16"/>
        <v>0</v>
      </c>
      <c r="I395" s="270">
        <f t="shared" si="16"/>
        <v>3716020.5700000003</v>
      </c>
    </row>
    <row r="396" spans="1:9" ht="26.25" customHeight="1" thickBot="1" x14ac:dyDescent="0.25">
      <c r="A396" s="338" t="s">
        <v>232</v>
      </c>
      <c r="B396" s="270">
        <f>B390-B394</f>
        <v>0</v>
      </c>
      <c r="C396" s="270">
        <f t="shared" ref="C396:I396" si="17">C390-C394</f>
        <v>0</v>
      </c>
      <c r="D396" s="270">
        <f t="shared" si="17"/>
        <v>0</v>
      </c>
      <c r="E396" s="270">
        <f t="shared" si="17"/>
        <v>3021005.0500000007</v>
      </c>
      <c r="F396" s="270">
        <f t="shared" si="17"/>
        <v>0</v>
      </c>
      <c r="G396" s="270">
        <f t="shared" si="17"/>
        <v>0</v>
      </c>
      <c r="H396" s="270">
        <f t="shared" si="17"/>
        <v>0</v>
      </c>
      <c r="I396" s="270">
        <f t="shared" si="17"/>
        <v>3021005.0500000007</v>
      </c>
    </row>
    <row r="397" spans="1:9" ht="26.25" customHeight="1" x14ac:dyDescent="0.2">
      <c r="A397" s="339"/>
      <c r="B397" s="340"/>
      <c r="C397" s="340"/>
      <c r="D397" s="340"/>
      <c r="E397" s="340"/>
      <c r="F397" s="340"/>
      <c r="G397" s="340"/>
      <c r="H397" s="340"/>
      <c r="I397" s="340"/>
    </row>
    <row r="398" spans="1:9" ht="26.25" customHeight="1" x14ac:dyDescent="0.2"/>
    <row r="399" spans="1:9" ht="15" x14ac:dyDescent="0.2">
      <c r="A399" s="639" t="s">
        <v>233</v>
      </c>
      <c r="B399" s="640"/>
      <c r="C399" s="640"/>
    </row>
    <row r="400" spans="1:9" ht="13.5" thickBot="1" x14ac:dyDescent="0.25">
      <c r="A400" s="194"/>
      <c r="B400" s="341"/>
      <c r="C400" s="341"/>
      <c r="E400" s="342"/>
      <c r="F400" s="342"/>
      <c r="G400" s="342"/>
      <c r="H400" s="342"/>
      <c r="I400" s="342"/>
    </row>
    <row r="401" spans="1:9" ht="13.5" thickBot="1" x14ac:dyDescent="0.25">
      <c r="A401" s="641" t="s">
        <v>100</v>
      </c>
      <c r="B401" s="642"/>
      <c r="C401" s="343" t="s">
        <v>13</v>
      </c>
      <c r="D401" s="198" t="s">
        <v>105</v>
      </c>
    </row>
    <row r="402" spans="1:9" x14ac:dyDescent="0.2">
      <c r="A402" s="643" t="s">
        <v>234</v>
      </c>
      <c r="B402" s="644"/>
      <c r="C402" s="344">
        <v>522.03</v>
      </c>
      <c r="D402" s="344">
        <v>49705.56</v>
      </c>
      <c r="E402" s="345"/>
      <c r="F402" s="345"/>
      <c r="G402" s="345"/>
      <c r="H402" s="345"/>
      <c r="I402" s="345"/>
    </row>
    <row r="403" spans="1:9" x14ac:dyDescent="0.2">
      <c r="A403" s="645" t="s">
        <v>235</v>
      </c>
      <c r="B403" s="646"/>
      <c r="C403" s="346">
        <v>9106</v>
      </c>
      <c r="D403" s="346">
        <v>1944.01</v>
      </c>
      <c r="E403" s="347"/>
      <c r="F403" s="347"/>
      <c r="G403" s="347"/>
      <c r="H403" s="347"/>
      <c r="I403" s="347"/>
    </row>
    <row r="404" spans="1:9" x14ac:dyDescent="0.2">
      <c r="A404" s="645" t="s">
        <v>236</v>
      </c>
      <c r="B404" s="646"/>
      <c r="C404" s="346">
        <v>0</v>
      </c>
      <c r="D404" s="346">
        <v>0</v>
      </c>
      <c r="E404" s="348"/>
      <c r="F404" s="348"/>
      <c r="G404" s="348"/>
      <c r="H404" s="348"/>
      <c r="I404" s="348"/>
    </row>
    <row r="405" spans="1:9" x14ac:dyDescent="0.2">
      <c r="A405" s="647" t="s">
        <v>237</v>
      </c>
      <c r="B405" s="648"/>
      <c r="C405" s="349">
        <f>C406+C409+C410+C411+C412</f>
        <v>16907055.370000001</v>
      </c>
      <c r="D405" s="349">
        <f>D406+D409+D410+D411+D412</f>
        <v>24518345.16</v>
      </c>
    </row>
    <row r="406" spans="1:9" x14ac:dyDescent="0.2">
      <c r="A406" s="540" t="s">
        <v>238</v>
      </c>
      <c r="B406" s="541"/>
      <c r="C406" s="350">
        <f>C407-C408</f>
        <v>0</v>
      </c>
      <c r="D406" s="350">
        <f>D407-D408</f>
        <v>0</v>
      </c>
    </row>
    <row r="407" spans="1:9" ht="12.75" customHeight="1" x14ac:dyDescent="0.2">
      <c r="A407" s="637" t="s">
        <v>239</v>
      </c>
      <c r="B407" s="638"/>
      <c r="C407" s="351">
        <v>1246668.3600000001</v>
      </c>
      <c r="D407" s="351">
        <v>1298505.76</v>
      </c>
    </row>
    <row r="408" spans="1:9" x14ac:dyDescent="0.2">
      <c r="A408" s="637" t="s">
        <v>240</v>
      </c>
      <c r="B408" s="638"/>
      <c r="C408" s="351">
        <v>1246668.3600000001</v>
      </c>
      <c r="D408" s="351">
        <v>1298505.76</v>
      </c>
    </row>
    <row r="409" spans="1:9" ht="12" customHeight="1" x14ac:dyDescent="0.2">
      <c r="A409" s="542" t="s">
        <v>241</v>
      </c>
      <c r="B409" s="543"/>
      <c r="C409" s="223">
        <v>79049</v>
      </c>
      <c r="D409" s="223">
        <v>109209</v>
      </c>
    </row>
    <row r="410" spans="1:9" x14ac:dyDescent="0.2">
      <c r="A410" s="542" t="s">
        <v>242</v>
      </c>
      <c r="B410" s="543"/>
      <c r="C410" s="223">
        <v>12267963.91</v>
      </c>
      <c r="D410" s="223">
        <v>9305803.4299999997</v>
      </c>
    </row>
    <row r="411" spans="1:9" x14ac:dyDescent="0.2">
      <c r="A411" s="542" t="s">
        <v>243</v>
      </c>
      <c r="B411" s="543"/>
      <c r="C411" s="223">
        <v>0</v>
      </c>
      <c r="D411" s="223">
        <v>0</v>
      </c>
    </row>
    <row r="412" spans="1:9" x14ac:dyDescent="0.2">
      <c r="A412" s="542" t="s">
        <v>244</v>
      </c>
      <c r="B412" s="543"/>
      <c r="C412" s="223">
        <v>4560042.46</v>
      </c>
      <c r="D412" s="223">
        <v>15103332.73</v>
      </c>
    </row>
    <row r="413" spans="1:9" ht="25.5" customHeight="1" thickBot="1" x14ac:dyDescent="0.25">
      <c r="A413" s="628" t="s">
        <v>245</v>
      </c>
      <c r="B413" s="629"/>
      <c r="C413" s="346"/>
      <c r="D413" s="346"/>
    </row>
    <row r="414" spans="1:9" ht="24.75" customHeight="1" thickBot="1" x14ac:dyDescent="0.25">
      <c r="A414" s="630" t="s">
        <v>96</v>
      </c>
      <c r="B414" s="631"/>
      <c r="C414" s="226">
        <f>SUM(C402+C403+C404+C405+C413)</f>
        <v>16916683.400000002</v>
      </c>
      <c r="D414" s="226">
        <f>SUM(D402+D403+D404+D405+D413)</f>
        <v>24569994.73</v>
      </c>
    </row>
    <row r="417" spans="1:4" ht="15" x14ac:dyDescent="0.2">
      <c r="A417" s="352" t="s">
        <v>246</v>
      </c>
      <c r="B417" s="342"/>
      <c r="C417" s="342"/>
      <c r="D417" s="342"/>
    </row>
    <row r="418" spans="1:4" ht="13.5" thickBot="1" x14ac:dyDescent="0.25"/>
    <row r="419" spans="1:4" ht="13.5" thickBot="1" x14ac:dyDescent="0.25">
      <c r="A419" s="353" t="s">
        <v>247</v>
      </c>
      <c r="B419" s="354"/>
      <c r="C419" s="354"/>
      <c r="D419" s="355"/>
    </row>
    <row r="420" spans="1:4" ht="13.5" thickBot="1" x14ac:dyDescent="0.25">
      <c r="A420" s="632" t="s">
        <v>13</v>
      </c>
      <c r="B420" s="633"/>
      <c r="C420" s="634" t="s">
        <v>20</v>
      </c>
      <c r="D420" s="635"/>
    </row>
    <row r="421" spans="1:4" ht="13.5" thickBot="1" x14ac:dyDescent="0.25">
      <c r="A421" s="602">
        <v>0</v>
      </c>
      <c r="B421" s="636"/>
      <c r="C421" s="602">
        <v>0</v>
      </c>
      <c r="D421" s="636"/>
    </row>
    <row r="424" spans="1:4" ht="15" x14ac:dyDescent="0.2">
      <c r="A424" s="617" t="s">
        <v>248</v>
      </c>
      <c r="B424" s="617"/>
      <c r="C424" s="617"/>
      <c r="D424" s="618"/>
    </row>
    <row r="425" spans="1:4" x14ac:dyDescent="0.2">
      <c r="A425" s="619" t="s">
        <v>249</v>
      </c>
      <c r="B425" s="619"/>
      <c r="C425" s="619"/>
    </row>
    <row r="426" spans="1:4" ht="14.25" customHeight="1" thickBot="1" x14ac:dyDescent="0.25">
      <c r="A426" s="356"/>
      <c r="B426" s="357"/>
      <c r="C426" s="357"/>
    </row>
    <row r="427" spans="1:4" ht="13.5" thickBot="1" x14ac:dyDescent="0.25">
      <c r="A427" s="620" t="s">
        <v>46</v>
      </c>
      <c r="B427" s="621"/>
      <c r="C427" s="140" t="s">
        <v>250</v>
      </c>
      <c r="D427" s="140" t="s">
        <v>251</v>
      </c>
    </row>
    <row r="428" spans="1:4" x14ac:dyDescent="0.2">
      <c r="A428" s="622" t="s">
        <v>252</v>
      </c>
      <c r="B428" s="623"/>
      <c r="C428" s="358">
        <v>0</v>
      </c>
      <c r="D428" s="359">
        <v>0</v>
      </c>
    </row>
    <row r="429" spans="1:4" ht="28.15" customHeight="1" x14ac:dyDescent="0.2">
      <c r="A429" s="624" t="s">
        <v>253</v>
      </c>
      <c r="B429" s="625"/>
      <c r="C429" s="360">
        <v>0</v>
      </c>
      <c r="D429" s="361">
        <v>0</v>
      </c>
    </row>
    <row r="430" spans="1:4" x14ac:dyDescent="0.2">
      <c r="A430" s="626" t="s">
        <v>254</v>
      </c>
      <c r="B430" s="627"/>
      <c r="C430" s="362">
        <v>0</v>
      </c>
      <c r="D430" s="363">
        <v>0</v>
      </c>
    </row>
    <row r="431" spans="1:4" x14ac:dyDescent="0.2">
      <c r="A431" s="606" t="s">
        <v>255</v>
      </c>
      <c r="B431" s="607"/>
      <c r="C431" s="360">
        <v>0</v>
      </c>
      <c r="D431" s="361">
        <v>0</v>
      </c>
    </row>
    <row r="432" spans="1:4" ht="13.5" thickBot="1" x14ac:dyDescent="0.25">
      <c r="A432" s="608" t="s">
        <v>256</v>
      </c>
      <c r="B432" s="609"/>
      <c r="C432" s="364">
        <v>0</v>
      </c>
      <c r="D432" s="365">
        <v>0</v>
      </c>
    </row>
    <row r="433" spans="1:3" ht="13.5" customHeight="1" x14ac:dyDescent="0.2"/>
    <row r="436" spans="1:3" x14ac:dyDescent="0.2">
      <c r="A436" s="366" t="s">
        <v>257</v>
      </c>
      <c r="B436" s="366"/>
      <c r="C436" s="366"/>
    </row>
    <row r="437" spans="1:3" ht="13.5" thickBot="1" x14ac:dyDescent="0.25">
      <c r="A437" s="194"/>
      <c r="B437" s="194"/>
      <c r="C437" s="194"/>
    </row>
    <row r="438" spans="1:3" ht="26.25" thickBot="1" x14ac:dyDescent="0.25">
      <c r="A438" s="367"/>
      <c r="B438" s="343" t="s">
        <v>258</v>
      </c>
      <c r="C438" s="218" t="s">
        <v>259</v>
      </c>
    </row>
    <row r="439" spans="1:3" ht="13.5" thickBot="1" x14ac:dyDescent="0.25">
      <c r="A439" s="368" t="s">
        <v>260</v>
      </c>
      <c r="B439" s="369">
        <f>B440+B445</f>
        <v>0</v>
      </c>
      <c r="C439" s="369">
        <f>C440+C445</f>
        <v>0</v>
      </c>
    </row>
    <row r="440" spans="1:3" x14ac:dyDescent="0.2">
      <c r="A440" s="370" t="s">
        <v>261</v>
      </c>
      <c r="B440" s="371">
        <f>SUM(B442:B444)</f>
        <v>0</v>
      </c>
      <c r="C440" s="371">
        <f>SUM(C442:C444)</f>
        <v>0</v>
      </c>
    </row>
    <row r="441" spans="1:3" x14ac:dyDescent="0.2">
      <c r="A441" s="372" t="s">
        <v>49</v>
      </c>
      <c r="B441" s="373"/>
      <c r="C441" s="374"/>
    </row>
    <row r="442" spans="1:3" x14ac:dyDescent="0.2">
      <c r="A442" s="372"/>
      <c r="B442" s="373"/>
      <c r="C442" s="374"/>
    </row>
    <row r="443" spans="1:3" x14ac:dyDescent="0.2">
      <c r="A443" s="372"/>
      <c r="B443" s="373"/>
      <c r="C443" s="374"/>
    </row>
    <row r="444" spans="1:3" ht="13.5" thickBot="1" x14ac:dyDescent="0.25">
      <c r="A444" s="375"/>
      <c r="B444" s="376"/>
      <c r="C444" s="377"/>
    </row>
    <row r="445" spans="1:3" x14ac:dyDescent="0.2">
      <c r="A445" s="370" t="s">
        <v>262</v>
      </c>
      <c r="B445" s="371">
        <f>SUM(B447:B449)</f>
        <v>0</v>
      </c>
      <c r="C445" s="371">
        <f>SUM(C447:C449)</f>
        <v>0</v>
      </c>
    </row>
    <row r="446" spans="1:3" x14ac:dyDescent="0.2">
      <c r="A446" s="372" t="s">
        <v>49</v>
      </c>
      <c r="B446" s="378"/>
      <c r="C446" s="379"/>
    </row>
    <row r="447" spans="1:3" x14ac:dyDescent="0.2">
      <c r="A447" s="380"/>
      <c r="B447" s="378"/>
      <c r="C447" s="379"/>
    </row>
    <row r="448" spans="1:3" x14ac:dyDescent="0.2">
      <c r="A448" s="380"/>
      <c r="B448" s="373"/>
      <c r="C448" s="374"/>
    </row>
    <row r="449" spans="1:9" ht="13.5" thickBot="1" x14ac:dyDescent="0.25">
      <c r="A449" s="381"/>
      <c r="B449" s="376"/>
      <c r="C449" s="377"/>
    </row>
    <row r="450" spans="1:9" ht="13.5" thickBot="1" x14ac:dyDescent="0.25">
      <c r="A450" s="368" t="s">
        <v>263</v>
      </c>
      <c r="B450" s="369">
        <f>B451+B456</f>
        <v>140596.19</v>
      </c>
      <c r="C450" s="369">
        <f>C451+C456</f>
        <v>44914.080000000002</v>
      </c>
    </row>
    <row r="451" spans="1:9" x14ac:dyDescent="0.2">
      <c r="A451" s="382" t="s">
        <v>261</v>
      </c>
      <c r="B451" s="378">
        <f>SUM(B453:B455)</f>
        <v>0</v>
      </c>
      <c r="C451" s="378">
        <f>SUM(C453:C455)</f>
        <v>0</v>
      </c>
    </row>
    <row r="452" spans="1:9" x14ac:dyDescent="0.2">
      <c r="A452" s="380" t="s">
        <v>49</v>
      </c>
      <c r="B452" s="373"/>
      <c r="C452" s="374"/>
    </row>
    <row r="453" spans="1:9" x14ac:dyDescent="0.2">
      <c r="A453" s="380"/>
      <c r="B453" s="373"/>
      <c r="C453" s="374"/>
    </row>
    <row r="454" spans="1:9" x14ac:dyDescent="0.2">
      <c r="A454" s="380"/>
      <c r="B454" s="373"/>
      <c r="C454" s="374"/>
    </row>
    <row r="455" spans="1:9" ht="13.5" thickBot="1" x14ac:dyDescent="0.25">
      <c r="A455" s="381"/>
      <c r="B455" s="376"/>
      <c r="C455" s="377"/>
    </row>
    <row r="456" spans="1:9" x14ac:dyDescent="0.2">
      <c r="A456" s="383" t="s">
        <v>262</v>
      </c>
      <c r="B456" s="384">
        <f>SUM(B458:B460)</f>
        <v>140596.19</v>
      </c>
      <c r="C456" s="384">
        <f>SUM(C458:C460)</f>
        <v>44914.080000000002</v>
      </c>
    </row>
    <row r="457" spans="1:9" x14ac:dyDescent="0.2">
      <c r="A457" s="380" t="s">
        <v>49</v>
      </c>
      <c r="B457" s="373"/>
      <c r="C457" s="373"/>
    </row>
    <row r="458" spans="1:9" ht="25.5" x14ac:dyDescent="0.2">
      <c r="A458" s="385" t="s">
        <v>264</v>
      </c>
      <c r="B458" s="373">
        <v>140596.19</v>
      </c>
      <c r="C458" s="373">
        <v>44914.080000000002</v>
      </c>
    </row>
    <row r="459" spans="1:9" x14ac:dyDescent="0.2">
      <c r="A459" s="386"/>
      <c r="B459" s="373"/>
      <c r="C459" s="373"/>
    </row>
    <row r="460" spans="1:9" ht="13.5" thickBot="1" x14ac:dyDescent="0.25">
      <c r="A460" s="387"/>
      <c r="B460" s="388"/>
      <c r="C460" s="388"/>
    </row>
    <row r="461" spans="1:9" x14ac:dyDescent="0.2">
      <c r="A461" s="366"/>
      <c r="B461" s="366"/>
      <c r="C461" s="366"/>
    </row>
    <row r="462" spans="1:9" x14ac:dyDescent="0.2">
      <c r="A462" s="366"/>
      <c r="B462" s="366"/>
      <c r="C462" s="366"/>
    </row>
    <row r="463" spans="1:9" x14ac:dyDescent="0.2">
      <c r="A463" s="455" t="s">
        <v>265</v>
      </c>
      <c r="B463" s="455"/>
      <c r="C463" s="455"/>
      <c r="D463" s="455"/>
      <c r="E463" s="610"/>
      <c r="F463" s="610"/>
      <c r="G463" s="610"/>
      <c r="H463" s="610"/>
      <c r="I463" s="610"/>
    </row>
    <row r="464" spans="1:9" ht="43.5" customHeight="1" thickBot="1" x14ac:dyDescent="0.25">
      <c r="A464" s="389"/>
      <c r="B464" s="389"/>
      <c r="C464" s="389"/>
      <c r="D464" s="389"/>
      <c r="E464" s="10"/>
      <c r="F464" s="10"/>
      <c r="G464" s="10"/>
      <c r="H464" s="10"/>
      <c r="I464" s="10"/>
    </row>
    <row r="465" spans="1:7" ht="31.5" customHeight="1" thickBot="1" x14ac:dyDescent="0.25">
      <c r="A465" s="611" t="s">
        <v>266</v>
      </c>
      <c r="B465" s="612"/>
      <c r="C465" s="612"/>
      <c r="D465" s="612"/>
      <c r="E465" s="613"/>
    </row>
    <row r="466" spans="1:7" ht="55.5" customHeight="1" thickBot="1" x14ac:dyDescent="0.25">
      <c r="A466" s="462" t="s">
        <v>13</v>
      </c>
      <c r="B466" s="614"/>
      <c r="C466" s="615" t="s">
        <v>20</v>
      </c>
      <c r="D466" s="616"/>
      <c r="E466" s="390" t="s">
        <v>47</v>
      </c>
    </row>
    <row r="467" spans="1:7" ht="24.75" customHeight="1" thickBot="1" x14ac:dyDescent="0.25">
      <c r="A467" s="602">
        <v>0</v>
      </c>
      <c r="B467" s="603"/>
      <c r="C467" s="604">
        <v>0</v>
      </c>
      <c r="D467" s="605"/>
      <c r="E467" s="391"/>
    </row>
    <row r="468" spans="1:7" ht="20.25" customHeight="1" x14ac:dyDescent="0.2">
      <c r="A468" s="366"/>
      <c r="B468" s="366"/>
      <c r="C468" s="366"/>
    </row>
    <row r="469" spans="1:7" x14ac:dyDescent="0.2">
      <c r="A469" s="366"/>
      <c r="B469" s="366"/>
      <c r="C469" s="366"/>
    </row>
    <row r="470" spans="1:7" x14ac:dyDescent="0.2">
      <c r="A470" s="366"/>
      <c r="B470" s="366"/>
      <c r="C470" s="366"/>
    </row>
    <row r="471" spans="1:7" x14ac:dyDescent="0.2">
      <c r="A471" s="366"/>
      <c r="B471" s="366"/>
      <c r="C471" s="366"/>
    </row>
    <row r="472" spans="1:7" x14ac:dyDescent="0.2">
      <c r="A472" s="366" t="s">
        <v>267</v>
      </c>
      <c r="B472" s="366"/>
      <c r="C472" s="366"/>
    </row>
    <row r="473" spans="1:7" x14ac:dyDescent="0.2">
      <c r="A473" s="498" t="s">
        <v>268</v>
      </c>
      <c r="B473" s="498"/>
      <c r="C473" s="498"/>
    </row>
    <row r="474" spans="1:7" ht="13.5" thickBot="1" x14ac:dyDescent="0.25">
      <c r="A474" s="366"/>
      <c r="B474" s="366"/>
      <c r="C474" s="366"/>
    </row>
    <row r="475" spans="1:7" ht="26.25" thickBot="1" x14ac:dyDescent="0.25">
      <c r="A475" s="480" t="s">
        <v>269</v>
      </c>
      <c r="B475" s="481"/>
      <c r="C475" s="481"/>
      <c r="D475" s="482"/>
      <c r="E475" s="343" t="s">
        <v>258</v>
      </c>
      <c r="F475" s="218" t="s">
        <v>259</v>
      </c>
      <c r="G475" s="392"/>
    </row>
    <row r="476" spans="1:7" ht="13.5" thickBot="1" x14ac:dyDescent="0.25">
      <c r="A476" s="483" t="s">
        <v>270</v>
      </c>
      <c r="B476" s="484"/>
      <c r="C476" s="484"/>
      <c r="D476" s="485"/>
      <c r="E476" s="369">
        <f>SUM(E477:E484)</f>
        <v>20399667.77</v>
      </c>
      <c r="F476" s="369">
        <f>SUM(F477:F484)</f>
        <v>22489244.41</v>
      </c>
      <c r="G476" s="393"/>
    </row>
    <row r="477" spans="1:7" ht="14.25" customHeight="1" x14ac:dyDescent="0.2">
      <c r="A477" s="590" t="s">
        <v>271</v>
      </c>
      <c r="B477" s="591"/>
      <c r="C477" s="591"/>
      <c r="D477" s="592"/>
      <c r="E477" s="378">
        <v>7307502.3899999997</v>
      </c>
      <c r="F477" s="379">
        <v>10448403.73</v>
      </c>
      <c r="G477" s="171"/>
    </row>
    <row r="478" spans="1:7" x14ac:dyDescent="0.2">
      <c r="A478" s="581" t="s">
        <v>272</v>
      </c>
      <c r="B478" s="582"/>
      <c r="C478" s="582"/>
      <c r="D478" s="583"/>
      <c r="E478" s="373">
        <v>13024646.9</v>
      </c>
      <c r="F478" s="374">
        <v>9557637.3699999992</v>
      </c>
      <c r="G478" s="171"/>
    </row>
    <row r="479" spans="1:7" x14ac:dyDescent="0.2">
      <c r="A479" s="581" t="s">
        <v>273</v>
      </c>
      <c r="B479" s="582"/>
      <c r="C479" s="582"/>
      <c r="D479" s="583"/>
      <c r="E479" s="373">
        <v>0</v>
      </c>
      <c r="F479" s="374">
        <v>0</v>
      </c>
      <c r="G479" s="171"/>
    </row>
    <row r="480" spans="1:7" x14ac:dyDescent="0.2">
      <c r="A480" s="599" t="s">
        <v>274</v>
      </c>
      <c r="B480" s="600"/>
      <c r="C480" s="600"/>
      <c r="D480" s="601"/>
      <c r="E480" s="373">
        <v>0</v>
      </c>
      <c r="F480" s="374">
        <v>0</v>
      </c>
      <c r="G480" s="171"/>
    </row>
    <row r="481" spans="1:7" x14ac:dyDescent="0.2">
      <c r="A481" s="581" t="s">
        <v>275</v>
      </c>
      <c r="B481" s="582"/>
      <c r="C481" s="582"/>
      <c r="D481" s="583"/>
      <c r="E481" s="373">
        <v>0</v>
      </c>
      <c r="F481" s="374">
        <v>0</v>
      </c>
      <c r="G481" s="171"/>
    </row>
    <row r="482" spans="1:7" x14ac:dyDescent="0.2">
      <c r="A482" s="587" t="s">
        <v>276</v>
      </c>
      <c r="B482" s="588"/>
      <c r="C482" s="588"/>
      <c r="D482" s="589"/>
      <c r="E482" s="373">
        <v>0</v>
      </c>
      <c r="F482" s="374">
        <v>0</v>
      </c>
      <c r="G482" s="171"/>
    </row>
    <row r="483" spans="1:7" ht="13.5" customHeight="1" x14ac:dyDescent="0.2">
      <c r="A483" s="587" t="s">
        <v>277</v>
      </c>
      <c r="B483" s="588"/>
      <c r="C483" s="588"/>
      <c r="D483" s="589"/>
      <c r="E483" s="373">
        <v>55416.39</v>
      </c>
      <c r="F483" s="374">
        <v>276324.90999999997</v>
      </c>
      <c r="G483" s="171"/>
    </row>
    <row r="484" spans="1:7" ht="13.5" thickBot="1" x14ac:dyDescent="0.25">
      <c r="A484" s="593" t="s">
        <v>278</v>
      </c>
      <c r="B484" s="594"/>
      <c r="C484" s="594"/>
      <c r="D484" s="595"/>
      <c r="E484" s="394">
        <v>12102.09</v>
      </c>
      <c r="F484" s="395">
        <v>2206878.4</v>
      </c>
      <c r="G484" s="171"/>
    </row>
    <row r="485" spans="1:7" ht="13.5" thickBot="1" x14ac:dyDescent="0.25">
      <c r="A485" s="483" t="s">
        <v>279</v>
      </c>
      <c r="B485" s="484"/>
      <c r="C485" s="484"/>
      <c r="D485" s="485"/>
      <c r="E485" s="396">
        <v>0</v>
      </c>
      <c r="F485" s="397">
        <v>0</v>
      </c>
      <c r="G485" s="398"/>
    </row>
    <row r="486" spans="1:7" ht="13.5" thickBot="1" x14ac:dyDescent="0.25">
      <c r="A486" s="526" t="s">
        <v>280</v>
      </c>
      <c r="B486" s="527"/>
      <c r="C486" s="527"/>
      <c r="D486" s="528"/>
      <c r="E486" s="399">
        <v>0</v>
      </c>
      <c r="F486" s="400">
        <v>0</v>
      </c>
      <c r="G486" s="398"/>
    </row>
    <row r="487" spans="1:7" ht="13.5" thickBot="1" x14ac:dyDescent="0.25">
      <c r="A487" s="526" t="s">
        <v>281</v>
      </c>
      <c r="B487" s="527"/>
      <c r="C487" s="527"/>
      <c r="D487" s="528"/>
      <c r="E487" s="396">
        <v>0</v>
      </c>
      <c r="F487" s="397">
        <v>0</v>
      </c>
      <c r="G487" s="398"/>
    </row>
    <row r="488" spans="1:7" ht="13.5" thickBot="1" x14ac:dyDescent="0.25">
      <c r="A488" s="596" t="s">
        <v>282</v>
      </c>
      <c r="B488" s="597"/>
      <c r="C488" s="597"/>
      <c r="D488" s="598"/>
      <c r="E488" s="396">
        <v>0</v>
      </c>
      <c r="F488" s="397">
        <v>0</v>
      </c>
      <c r="G488" s="398"/>
    </row>
    <row r="489" spans="1:7" ht="13.5" thickBot="1" x14ac:dyDescent="0.25">
      <c r="A489" s="596" t="s">
        <v>283</v>
      </c>
      <c r="B489" s="597"/>
      <c r="C489" s="597"/>
      <c r="D489" s="598"/>
      <c r="E489" s="369">
        <f>E490+E498+E501+E504</f>
        <v>14784343.539999999</v>
      </c>
      <c r="F489" s="369">
        <f>SUM(F490+F498+F501+F504)</f>
        <v>3407033.0700000003</v>
      </c>
      <c r="G489" s="393"/>
    </row>
    <row r="490" spans="1:7" x14ac:dyDescent="0.2">
      <c r="A490" s="590" t="s">
        <v>284</v>
      </c>
      <c r="B490" s="591"/>
      <c r="C490" s="591"/>
      <c r="D490" s="592"/>
      <c r="E490" s="401">
        <f>SUM(E491:E497)</f>
        <v>0</v>
      </c>
      <c r="F490" s="401">
        <f>SUM(F491:F497)</f>
        <v>0</v>
      </c>
      <c r="G490" s="402"/>
    </row>
    <row r="491" spans="1:7" x14ac:dyDescent="0.2">
      <c r="A491" s="578" t="s">
        <v>285</v>
      </c>
      <c r="B491" s="579"/>
      <c r="C491" s="579"/>
      <c r="D491" s="580"/>
      <c r="E491" s="403">
        <v>0</v>
      </c>
      <c r="F491" s="404">
        <v>0</v>
      </c>
      <c r="G491" s="405"/>
    </row>
    <row r="492" spans="1:7" x14ac:dyDescent="0.2">
      <c r="A492" s="578" t="s">
        <v>286</v>
      </c>
      <c r="B492" s="579"/>
      <c r="C492" s="579"/>
      <c r="D492" s="580"/>
      <c r="E492" s="403">
        <v>0</v>
      </c>
      <c r="F492" s="404">
        <v>0</v>
      </c>
      <c r="G492" s="405"/>
    </row>
    <row r="493" spans="1:7" x14ac:dyDescent="0.2">
      <c r="A493" s="578" t="s">
        <v>287</v>
      </c>
      <c r="B493" s="579"/>
      <c r="C493" s="579"/>
      <c r="D493" s="580"/>
      <c r="E493" s="403">
        <v>0</v>
      </c>
      <c r="F493" s="404">
        <v>0</v>
      </c>
      <c r="G493" s="405"/>
    </row>
    <row r="494" spans="1:7" x14ac:dyDescent="0.2">
      <c r="A494" s="578" t="s">
        <v>288</v>
      </c>
      <c r="B494" s="579"/>
      <c r="C494" s="579"/>
      <c r="D494" s="580"/>
      <c r="E494" s="403">
        <v>0</v>
      </c>
      <c r="F494" s="404">
        <v>0</v>
      </c>
      <c r="G494" s="405"/>
    </row>
    <row r="495" spans="1:7" x14ac:dyDescent="0.2">
      <c r="A495" s="578" t="s">
        <v>289</v>
      </c>
      <c r="B495" s="579"/>
      <c r="C495" s="579"/>
      <c r="D495" s="580"/>
      <c r="E495" s="403">
        <v>0</v>
      </c>
      <c r="F495" s="404">
        <v>0</v>
      </c>
      <c r="G495" s="405"/>
    </row>
    <row r="496" spans="1:7" x14ac:dyDescent="0.2">
      <c r="A496" s="578" t="s">
        <v>290</v>
      </c>
      <c r="B496" s="579"/>
      <c r="C496" s="579"/>
      <c r="D496" s="580"/>
      <c r="E496" s="403">
        <v>0</v>
      </c>
      <c r="F496" s="404">
        <v>0</v>
      </c>
      <c r="G496" s="405"/>
    </row>
    <row r="497" spans="1:7" x14ac:dyDescent="0.2">
      <c r="A497" s="578" t="s">
        <v>244</v>
      </c>
      <c r="B497" s="579"/>
      <c r="C497" s="579"/>
      <c r="D497" s="580"/>
      <c r="E497" s="403">
        <v>0</v>
      </c>
      <c r="F497" s="404">
        <v>0</v>
      </c>
      <c r="G497" s="405"/>
    </row>
    <row r="498" spans="1:7" x14ac:dyDescent="0.2">
      <c r="A498" s="587" t="s">
        <v>291</v>
      </c>
      <c r="B498" s="588"/>
      <c r="C498" s="588"/>
      <c r="D498" s="589"/>
      <c r="E498" s="406">
        <f>SUM(E499:E500)</f>
        <v>0</v>
      </c>
      <c r="F498" s="406">
        <f>SUM(F499:F500)</f>
        <v>0</v>
      </c>
      <c r="G498" s="402"/>
    </row>
    <row r="499" spans="1:7" x14ac:dyDescent="0.2">
      <c r="A499" s="578" t="s">
        <v>292</v>
      </c>
      <c r="B499" s="579"/>
      <c r="C499" s="579"/>
      <c r="D499" s="580"/>
      <c r="E499" s="403">
        <v>0</v>
      </c>
      <c r="F499" s="404">
        <v>0</v>
      </c>
      <c r="G499" s="405"/>
    </row>
    <row r="500" spans="1:7" x14ac:dyDescent="0.2">
      <c r="A500" s="578" t="s">
        <v>293</v>
      </c>
      <c r="B500" s="579"/>
      <c r="C500" s="579"/>
      <c r="D500" s="580"/>
      <c r="E500" s="403">
        <v>0</v>
      </c>
      <c r="F500" s="404">
        <v>0</v>
      </c>
      <c r="G500" s="405"/>
    </row>
    <row r="501" spans="1:7" x14ac:dyDescent="0.2">
      <c r="A501" s="581" t="s">
        <v>294</v>
      </c>
      <c r="B501" s="582"/>
      <c r="C501" s="582"/>
      <c r="D501" s="583"/>
      <c r="E501" s="406">
        <f>SUM(E502:E503)</f>
        <v>0</v>
      </c>
      <c r="F501" s="406">
        <f>SUM(F502:F503)</f>
        <v>0</v>
      </c>
      <c r="G501" s="402"/>
    </row>
    <row r="502" spans="1:7" x14ac:dyDescent="0.2">
      <c r="A502" s="578" t="s">
        <v>295</v>
      </c>
      <c r="B502" s="579"/>
      <c r="C502" s="579"/>
      <c r="D502" s="580"/>
      <c r="E502" s="403">
        <v>0</v>
      </c>
      <c r="F502" s="404">
        <v>0</v>
      </c>
      <c r="G502" s="405"/>
    </row>
    <row r="503" spans="1:7" x14ac:dyDescent="0.2">
      <c r="A503" s="578" t="s">
        <v>296</v>
      </c>
      <c r="B503" s="579"/>
      <c r="C503" s="579"/>
      <c r="D503" s="580"/>
      <c r="E503" s="403">
        <v>0</v>
      </c>
      <c r="F503" s="404">
        <v>0</v>
      </c>
      <c r="G503" s="405"/>
    </row>
    <row r="504" spans="1:7" x14ac:dyDescent="0.2">
      <c r="A504" s="581" t="s">
        <v>297</v>
      </c>
      <c r="B504" s="582"/>
      <c r="C504" s="582"/>
      <c r="D504" s="583"/>
      <c r="E504" s="406">
        <f>SUM(E505:E518)</f>
        <v>14784343.539999999</v>
      </c>
      <c r="F504" s="406">
        <f>SUM(F505:F518)</f>
        <v>3407033.0700000003</v>
      </c>
      <c r="G504" s="402"/>
    </row>
    <row r="505" spans="1:7" x14ac:dyDescent="0.2">
      <c r="A505" s="578" t="s">
        <v>298</v>
      </c>
      <c r="B505" s="579"/>
      <c r="C505" s="579"/>
      <c r="D505" s="580"/>
      <c r="E505" s="373">
        <v>12950150.01</v>
      </c>
      <c r="F505" s="374">
        <v>1356365.62</v>
      </c>
      <c r="G505" s="171"/>
    </row>
    <row r="506" spans="1:7" x14ac:dyDescent="0.2">
      <c r="A506" s="578" t="s">
        <v>299</v>
      </c>
      <c r="B506" s="579"/>
      <c r="C506" s="579"/>
      <c r="D506" s="580"/>
      <c r="E506" s="373">
        <v>0</v>
      </c>
      <c r="F506" s="374">
        <v>0</v>
      </c>
      <c r="G506" s="171"/>
    </row>
    <row r="507" spans="1:7" x14ac:dyDescent="0.2">
      <c r="A507" s="584" t="s">
        <v>300</v>
      </c>
      <c r="B507" s="585"/>
      <c r="C507" s="585"/>
      <c r="D507" s="586"/>
      <c r="E507" s="186">
        <v>0</v>
      </c>
      <c r="F507" s="407">
        <v>0</v>
      </c>
      <c r="G507" s="408"/>
    </row>
    <row r="508" spans="1:7" x14ac:dyDescent="0.2">
      <c r="A508" s="578" t="s">
        <v>301</v>
      </c>
      <c r="B508" s="579"/>
      <c r="C508" s="579"/>
      <c r="D508" s="580"/>
      <c r="E508" s="373">
        <v>0</v>
      </c>
      <c r="F508" s="374">
        <v>0</v>
      </c>
      <c r="G508" s="171"/>
    </row>
    <row r="509" spans="1:7" x14ac:dyDescent="0.2">
      <c r="A509" s="578" t="s">
        <v>302</v>
      </c>
      <c r="B509" s="579"/>
      <c r="C509" s="579"/>
      <c r="D509" s="580"/>
      <c r="E509" s="373">
        <v>0</v>
      </c>
      <c r="F509" s="374">
        <v>0</v>
      </c>
      <c r="G509" s="171"/>
    </row>
    <row r="510" spans="1:7" x14ac:dyDescent="0.2">
      <c r="A510" s="578" t="s">
        <v>303</v>
      </c>
      <c r="B510" s="579"/>
      <c r="C510" s="579"/>
      <c r="D510" s="580"/>
      <c r="E510" s="373">
        <v>0</v>
      </c>
      <c r="F510" s="374">
        <v>0</v>
      </c>
      <c r="G510" s="171"/>
    </row>
    <row r="511" spans="1:7" x14ac:dyDescent="0.2">
      <c r="A511" s="578" t="s">
        <v>304</v>
      </c>
      <c r="B511" s="579"/>
      <c r="C511" s="579"/>
      <c r="D511" s="580"/>
      <c r="E511" s="373">
        <v>0</v>
      </c>
      <c r="F511" s="374">
        <v>0</v>
      </c>
      <c r="G511" s="171"/>
    </row>
    <row r="512" spans="1:7" x14ac:dyDescent="0.2">
      <c r="A512" s="578" t="s">
        <v>305</v>
      </c>
      <c r="B512" s="579"/>
      <c r="C512" s="579"/>
      <c r="D512" s="580"/>
      <c r="E512" s="373">
        <v>0</v>
      </c>
      <c r="F512" s="374">
        <v>0</v>
      </c>
      <c r="G512" s="171"/>
    </row>
    <row r="513" spans="1:9" x14ac:dyDescent="0.2">
      <c r="A513" s="578" t="s">
        <v>306</v>
      </c>
      <c r="B513" s="579"/>
      <c r="C513" s="579"/>
      <c r="D513" s="580"/>
      <c r="E513" s="373">
        <v>0</v>
      </c>
      <c r="F513" s="374">
        <v>0</v>
      </c>
      <c r="G513" s="171"/>
    </row>
    <row r="514" spans="1:9" x14ac:dyDescent="0.2">
      <c r="A514" s="566" t="s">
        <v>307</v>
      </c>
      <c r="B514" s="567"/>
      <c r="C514" s="567"/>
      <c r="D514" s="568"/>
      <c r="E514" s="373">
        <v>1834193.53</v>
      </c>
      <c r="F514" s="374">
        <v>2050667.45</v>
      </c>
      <c r="G514" s="171"/>
    </row>
    <row r="515" spans="1:9" x14ac:dyDescent="0.2">
      <c r="A515" s="566" t="s">
        <v>308</v>
      </c>
      <c r="B515" s="567"/>
      <c r="C515" s="567"/>
      <c r="D515" s="568"/>
      <c r="E515" s="373">
        <v>0</v>
      </c>
      <c r="F515" s="374">
        <v>0</v>
      </c>
      <c r="G515" s="171"/>
    </row>
    <row r="516" spans="1:9" x14ac:dyDescent="0.2">
      <c r="A516" s="566" t="s">
        <v>309</v>
      </c>
      <c r="B516" s="567"/>
      <c r="C516" s="567"/>
      <c r="D516" s="568"/>
      <c r="E516" s="373">
        <v>0</v>
      </c>
      <c r="F516" s="374">
        <v>0</v>
      </c>
      <c r="G516" s="171"/>
    </row>
    <row r="517" spans="1:9" x14ac:dyDescent="0.2">
      <c r="A517" s="569" t="s">
        <v>310</v>
      </c>
      <c r="B517" s="570"/>
      <c r="C517" s="570"/>
      <c r="D517" s="571"/>
      <c r="E517" s="373">
        <v>0</v>
      </c>
      <c r="F517" s="374">
        <v>0</v>
      </c>
      <c r="G517" s="171"/>
    </row>
    <row r="518" spans="1:9" ht="13.5" thickBot="1" x14ac:dyDescent="0.25">
      <c r="A518" s="572" t="s">
        <v>244</v>
      </c>
      <c r="B518" s="573"/>
      <c r="C518" s="573"/>
      <c r="D518" s="574"/>
      <c r="E518" s="373">
        <v>0</v>
      </c>
      <c r="F518" s="374">
        <v>0</v>
      </c>
      <c r="G518" s="171"/>
      <c r="I518" s="408"/>
    </row>
    <row r="519" spans="1:9" ht="15.75" customHeight="1" thickBot="1" x14ac:dyDescent="0.25">
      <c r="A519" s="575" t="s">
        <v>311</v>
      </c>
      <c r="B519" s="576"/>
      <c r="C519" s="576"/>
      <c r="D519" s="577"/>
      <c r="E519" s="295">
        <f>SUM(E476+E485+E486+E487+E488+E489)</f>
        <v>35184011.310000002</v>
      </c>
      <c r="F519" s="295">
        <f>SUM(F476+F485+F486+F487+F488+F489)</f>
        <v>25896277.48</v>
      </c>
      <c r="G519" s="393"/>
    </row>
    <row r="521" spans="1:9" x14ac:dyDescent="0.2">
      <c r="A521" s="535" t="s">
        <v>312</v>
      </c>
      <c r="B521" s="536"/>
      <c r="C521" s="536"/>
      <c r="D521" s="536"/>
    </row>
    <row r="522" spans="1:9" ht="13.5" thickBot="1" x14ac:dyDescent="0.25">
      <c r="A522" s="366"/>
      <c r="B522" s="366"/>
      <c r="C522" s="216"/>
    </row>
    <row r="523" spans="1:9" x14ac:dyDescent="0.2">
      <c r="A523" s="557" t="s">
        <v>313</v>
      </c>
      <c r="B523" s="558"/>
      <c r="C523" s="559" t="s">
        <v>258</v>
      </c>
      <c r="D523" s="559" t="s">
        <v>259</v>
      </c>
    </row>
    <row r="524" spans="1:9" ht="13.5" thickBot="1" x14ac:dyDescent="0.25">
      <c r="A524" s="562"/>
      <c r="B524" s="563"/>
      <c r="C524" s="560"/>
      <c r="D524" s="561"/>
    </row>
    <row r="525" spans="1:9" x14ac:dyDescent="0.2">
      <c r="A525" s="564" t="s">
        <v>402</v>
      </c>
      <c r="B525" s="565"/>
      <c r="C525" s="378">
        <v>7154617.29</v>
      </c>
      <c r="D525" s="379">
        <v>7342866.1299999999</v>
      </c>
    </row>
    <row r="526" spans="1:9" x14ac:dyDescent="0.2">
      <c r="A526" s="551" t="s">
        <v>314</v>
      </c>
      <c r="B526" s="552"/>
      <c r="C526" s="373">
        <v>0</v>
      </c>
      <c r="D526" s="374">
        <v>0</v>
      </c>
    </row>
    <row r="527" spans="1:9" x14ac:dyDescent="0.2">
      <c r="A527" s="553" t="s">
        <v>315</v>
      </c>
      <c r="B527" s="554"/>
      <c r="C527" s="373">
        <v>11188114.51</v>
      </c>
      <c r="D527" s="374">
        <v>11959979.609999999</v>
      </c>
    </row>
    <row r="528" spans="1:9" x14ac:dyDescent="0.2">
      <c r="A528" s="542" t="s">
        <v>316</v>
      </c>
      <c r="B528" s="543"/>
      <c r="C528" s="373">
        <v>0</v>
      </c>
      <c r="D528" s="374">
        <v>0</v>
      </c>
    </row>
    <row r="529" spans="1:6" ht="37.5" customHeight="1" x14ac:dyDescent="0.2">
      <c r="A529" s="540" t="s">
        <v>317</v>
      </c>
      <c r="B529" s="541"/>
      <c r="C529" s="373">
        <v>0</v>
      </c>
      <c r="D529" s="374">
        <v>0</v>
      </c>
    </row>
    <row r="530" spans="1:6" ht="43.9" customHeight="1" x14ac:dyDescent="0.2">
      <c r="A530" s="540" t="s">
        <v>318</v>
      </c>
      <c r="B530" s="541"/>
      <c r="C530" s="373">
        <v>43149.15</v>
      </c>
      <c r="D530" s="374">
        <v>35108.68</v>
      </c>
    </row>
    <row r="531" spans="1:6" ht="27" customHeight="1" x14ac:dyDescent="0.2">
      <c r="A531" s="555" t="s">
        <v>319</v>
      </c>
      <c r="B531" s="556"/>
      <c r="C531" s="410">
        <v>0</v>
      </c>
      <c r="D531" s="411">
        <v>0</v>
      </c>
      <c r="E531" s="408"/>
    </row>
    <row r="532" spans="1:6" x14ac:dyDescent="0.2">
      <c r="A532" s="540" t="s">
        <v>403</v>
      </c>
      <c r="B532" s="541"/>
      <c r="C532" s="373">
        <v>300225.15999999997</v>
      </c>
      <c r="D532" s="374">
        <v>91043.33</v>
      </c>
    </row>
    <row r="533" spans="1:6" ht="28.9" customHeight="1" x14ac:dyDescent="0.2">
      <c r="A533" s="542" t="s">
        <v>320</v>
      </c>
      <c r="B533" s="543"/>
      <c r="C533" s="412">
        <v>58470.27</v>
      </c>
      <c r="D533" s="374">
        <v>61048.84</v>
      </c>
    </row>
    <row r="534" spans="1:6" ht="35.450000000000003" customHeight="1" thickBot="1" x14ac:dyDescent="0.25">
      <c r="A534" s="544" t="s">
        <v>16</v>
      </c>
      <c r="B534" s="545"/>
      <c r="C534" s="413">
        <v>0</v>
      </c>
      <c r="D534" s="414">
        <v>0</v>
      </c>
    </row>
    <row r="535" spans="1:6" ht="13.5" thickBot="1" x14ac:dyDescent="0.25">
      <c r="A535" s="546" t="s">
        <v>81</v>
      </c>
      <c r="B535" s="547"/>
      <c r="C535" s="295">
        <f>SUM(C525:C534)</f>
        <v>18744576.379999999</v>
      </c>
      <c r="D535" s="295">
        <f>SUM(D525:D534)</f>
        <v>19490046.589999996</v>
      </c>
    </row>
    <row r="538" spans="1:6" x14ac:dyDescent="0.2">
      <c r="A538" s="498" t="s">
        <v>321</v>
      </c>
      <c r="B538" s="498"/>
      <c r="C538" s="498"/>
    </row>
    <row r="539" spans="1:6" ht="13.5" thickBot="1" x14ac:dyDescent="0.25">
      <c r="A539" s="366"/>
      <c r="B539" s="366"/>
      <c r="C539" s="366"/>
    </row>
    <row r="540" spans="1:6" ht="30" customHeight="1" thickBot="1" x14ac:dyDescent="0.25">
      <c r="A540" s="548" t="s">
        <v>322</v>
      </c>
      <c r="B540" s="549"/>
      <c r="C540" s="549"/>
      <c r="D540" s="550"/>
      <c r="E540" s="343" t="s">
        <v>258</v>
      </c>
      <c r="F540" s="218" t="s">
        <v>259</v>
      </c>
    </row>
    <row r="541" spans="1:6" ht="13.5" thickBot="1" x14ac:dyDescent="0.25">
      <c r="A541" s="483" t="s">
        <v>323</v>
      </c>
      <c r="B541" s="484"/>
      <c r="C541" s="484"/>
      <c r="D541" s="485"/>
      <c r="E541" s="396">
        <f>E542+E543+E544</f>
        <v>-18350523.620000001</v>
      </c>
      <c r="F541" s="396">
        <f>F542+F543+F544</f>
        <v>-3226978.3800000004</v>
      </c>
    </row>
    <row r="542" spans="1:6" x14ac:dyDescent="0.2">
      <c r="A542" s="499" t="s">
        <v>324</v>
      </c>
      <c r="B542" s="500"/>
      <c r="C542" s="500"/>
      <c r="D542" s="501"/>
      <c r="E542" s="415">
        <v>332044.71999999997</v>
      </c>
      <c r="F542" s="416">
        <v>0</v>
      </c>
    </row>
    <row r="543" spans="1:6" x14ac:dyDescent="0.2">
      <c r="A543" s="471" t="s">
        <v>325</v>
      </c>
      <c r="B543" s="472"/>
      <c r="C543" s="472"/>
      <c r="D543" s="473"/>
      <c r="E543" s="403">
        <v>1093.1199999999999</v>
      </c>
      <c r="F543" s="404">
        <v>41382.11</v>
      </c>
    </row>
    <row r="544" spans="1:6" ht="13.5" thickBot="1" x14ac:dyDescent="0.25">
      <c r="A544" s="511" t="s">
        <v>326</v>
      </c>
      <c r="B544" s="512"/>
      <c r="C544" s="512"/>
      <c r="D544" s="513"/>
      <c r="E544" s="417">
        <v>-18683661.460000001</v>
      </c>
      <c r="F544" s="418">
        <v>-3268360.49</v>
      </c>
    </row>
    <row r="545" spans="1:6" ht="13.5" thickBot="1" x14ac:dyDescent="0.25">
      <c r="A545" s="505" t="s">
        <v>327</v>
      </c>
      <c r="B545" s="506"/>
      <c r="C545" s="506"/>
      <c r="D545" s="507"/>
      <c r="E545" s="396">
        <v>0</v>
      </c>
      <c r="F545" s="397">
        <v>0</v>
      </c>
    </row>
    <row r="546" spans="1:6" ht="13.5" thickBot="1" x14ac:dyDescent="0.25">
      <c r="A546" s="537" t="s">
        <v>328</v>
      </c>
      <c r="B546" s="538"/>
      <c r="C546" s="538"/>
      <c r="D546" s="539"/>
      <c r="E546" s="369">
        <f>SUM(E547:E556)</f>
        <v>14797148.170000002</v>
      </c>
      <c r="F546" s="369">
        <f>SUM(F547:F556)</f>
        <v>12217685.359999999</v>
      </c>
    </row>
    <row r="547" spans="1:6" x14ac:dyDescent="0.2">
      <c r="A547" s="486" t="s">
        <v>329</v>
      </c>
      <c r="B547" s="487"/>
      <c r="C547" s="487"/>
      <c r="D547" s="488"/>
      <c r="E547" s="419">
        <v>18083.849999999999</v>
      </c>
      <c r="F547" s="419">
        <v>38814.54</v>
      </c>
    </row>
    <row r="548" spans="1:6" x14ac:dyDescent="0.2">
      <c r="A548" s="492" t="s">
        <v>330</v>
      </c>
      <c r="B548" s="493"/>
      <c r="C548" s="493"/>
      <c r="D548" s="494"/>
      <c r="E548" s="420">
        <v>0</v>
      </c>
      <c r="F548" s="420">
        <v>0</v>
      </c>
    </row>
    <row r="549" spans="1:6" x14ac:dyDescent="0.2">
      <c r="A549" s="492" t="s">
        <v>331</v>
      </c>
      <c r="B549" s="493"/>
      <c r="C549" s="493"/>
      <c r="D549" s="494"/>
      <c r="E549" s="403">
        <v>110803.43</v>
      </c>
      <c r="F549" s="403">
        <v>366742.93</v>
      </c>
    </row>
    <row r="550" spans="1:6" x14ac:dyDescent="0.2">
      <c r="A550" s="492" t="s">
        <v>332</v>
      </c>
      <c r="B550" s="493"/>
      <c r="C550" s="493"/>
      <c r="D550" s="494"/>
      <c r="E550" s="403">
        <v>0</v>
      </c>
      <c r="F550" s="404">
        <v>0</v>
      </c>
    </row>
    <row r="551" spans="1:6" x14ac:dyDescent="0.2">
      <c r="A551" s="492" t="s">
        <v>333</v>
      </c>
      <c r="B551" s="493"/>
      <c r="C551" s="493"/>
      <c r="D551" s="494"/>
      <c r="E551" s="403">
        <v>0</v>
      </c>
      <c r="F551" s="404">
        <v>0</v>
      </c>
    </row>
    <row r="552" spans="1:6" x14ac:dyDescent="0.2">
      <c r="A552" s="492" t="s">
        <v>334</v>
      </c>
      <c r="B552" s="493"/>
      <c r="C552" s="493"/>
      <c r="D552" s="494"/>
      <c r="E552" s="421">
        <v>1857989.86</v>
      </c>
      <c r="F552" s="422">
        <v>3050288.05</v>
      </c>
    </row>
    <row r="553" spans="1:6" x14ac:dyDescent="0.2">
      <c r="A553" s="492" t="s">
        <v>335</v>
      </c>
      <c r="B553" s="493"/>
      <c r="C553" s="493"/>
      <c r="D553" s="494"/>
      <c r="E553" s="421">
        <v>9272157.8000000007</v>
      </c>
      <c r="F553" s="422">
        <v>7658143.3899999997</v>
      </c>
    </row>
    <row r="554" spans="1:6" ht="23.25" customHeight="1" x14ac:dyDescent="0.2">
      <c r="A554" s="471" t="s">
        <v>404</v>
      </c>
      <c r="B554" s="472"/>
      <c r="C554" s="472"/>
      <c r="D554" s="473"/>
      <c r="E554" s="403">
        <v>0</v>
      </c>
      <c r="F554" s="404">
        <v>0</v>
      </c>
    </row>
    <row r="555" spans="1:6" ht="48.75" customHeight="1" x14ac:dyDescent="0.2">
      <c r="A555" s="471" t="s">
        <v>336</v>
      </c>
      <c r="B555" s="472"/>
      <c r="C555" s="472"/>
      <c r="D555" s="473"/>
      <c r="E555" s="421">
        <v>0</v>
      </c>
      <c r="F555" s="422">
        <v>0</v>
      </c>
    </row>
    <row r="556" spans="1:6" ht="54.6" customHeight="1" thickBot="1" x14ac:dyDescent="0.25">
      <c r="A556" s="511" t="s">
        <v>405</v>
      </c>
      <c r="B556" s="512"/>
      <c r="C556" s="512"/>
      <c r="D556" s="513"/>
      <c r="E556" s="421">
        <v>3538113.23</v>
      </c>
      <c r="F556" s="422">
        <v>1103696.45</v>
      </c>
    </row>
    <row r="557" spans="1:6" ht="63.6" customHeight="1" thickBot="1" x14ac:dyDescent="0.25">
      <c r="A557" s="477" t="s">
        <v>81</v>
      </c>
      <c r="B557" s="478"/>
      <c r="C557" s="478"/>
      <c r="D557" s="479"/>
      <c r="E557" s="266">
        <f>SUM(E541+E545+E546)</f>
        <v>-3553375.4499999993</v>
      </c>
      <c r="F557" s="266">
        <f>SUM(F541+F545+F546)</f>
        <v>8990706.9799999986</v>
      </c>
    </row>
    <row r="559" spans="1:6" ht="18" customHeight="1" x14ac:dyDescent="0.2"/>
    <row r="560" spans="1:6" ht="18" customHeight="1" x14ac:dyDescent="0.2">
      <c r="A560" s="535" t="s">
        <v>337</v>
      </c>
      <c r="B560" s="536"/>
      <c r="C560" s="536"/>
      <c r="D560" s="536"/>
    </row>
    <row r="561" spans="1:9" ht="13.5" thickBot="1" x14ac:dyDescent="0.25">
      <c r="A561" s="366"/>
      <c r="B561" s="366"/>
      <c r="C561" s="216"/>
      <c r="D561" s="216"/>
    </row>
    <row r="562" spans="1:9" ht="26.25" customHeight="1" thickBot="1" x14ac:dyDescent="0.25">
      <c r="A562" s="480" t="s">
        <v>338</v>
      </c>
      <c r="B562" s="481"/>
      <c r="C562" s="481"/>
      <c r="D562" s="482"/>
      <c r="E562" s="343" t="s">
        <v>258</v>
      </c>
      <c r="F562" s="218" t="s">
        <v>259</v>
      </c>
    </row>
    <row r="563" spans="1:9" ht="25.5" customHeight="1" thickBot="1" x14ac:dyDescent="0.25">
      <c r="A563" s="526" t="s">
        <v>339</v>
      </c>
      <c r="B563" s="527"/>
      <c r="C563" s="527"/>
      <c r="D563" s="528"/>
      <c r="E563" s="396">
        <v>0</v>
      </c>
      <c r="F563" s="396">
        <v>0</v>
      </c>
    </row>
    <row r="564" spans="1:9" ht="14.25" customHeight="1" thickBot="1" x14ac:dyDescent="0.25">
      <c r="A564" s="483" t="s">
        <v>340</v>
      </c>
      <c r="B564" s="484"/>
      <c r="C564" s="484"/>
      <c r="D564" s="485"/>
      <c r="E564" s="369">
        <f>SUM(E565+E566+E570)</f>
        <v>16752945.889999999</v>
      </c>
      <c r="F564" s="369">
        <f>SUM(F565+F566+F570)</f>
        <v>15995850.879999999</v>
      </c>
    </row>
    <row r="565" spans="1:9" x14ac:dyDescent="0.2">
      <c r="A565" s="529" t="s">
        <v>341</v>
      </c>
      <c r="B565" s="530"/>
      <c r="C565" s="530"/>
      <c r="D565" s="531"/>
      <c r="E565" s="289">
        <v>0</v>
      </c>
      <c r="F565" s="289">
        <v>0</v>
      </c>
    </row>
    <row r="566" spans="1:9" x14ac:dyDescent="0.2">
      <c r="A566" s="532" t="s">
        <v>342</v>
      </c>
      <c r="B566" s="533"/>
      <c r="C566" s="533"/>
      <c r="D566" s="534"/>
      <c r="E566" s="423">
        <f>SUM(E567:E569)</f>
        <v>10756430.939999999</v>
      </c>
      <c r="F566" s="423">
        <f>SUM(F567:F569)</f>
        <v>3705033.7</v>
      </c>
    </row>
    <row r="567" spans="1:9" ht="27" customHeight="1" x14ac:dyDescent="0.2">
      <c r="A567" s="471" t="s">
        <v>343</v>
      </c>
      <c r="B567" s="472"/>
      <c r="C567" s="472"/>
      <c r="D567" s="473"/>
      <c r="E567" s="406">
        <v>0</v>
      </c>
      <c r="F567" s="406">
        <v>0</v>
      </c>
    </row>
    <row r="568" spans="1:9" ht="12" customHeight="1" x14ac:dyDescent="0.2">
      <c r="A568" s="471" t="s">
        <v>344</v>
      </c>
      <c r="B568" s="472"/>
      <c r="C568" s="472"/>
      <c r="D568" s="473"/>
      <c r="E568" s="406">
        <v>695015.52</v>
      </c>
      <c r="F568" s="406">
        <v>695015.52</v>
      </c>
    </row>
    <row r="569" spans="1:9" x14ac:dyDescent="0.2">
      <c r="A569" s="471" t="s">
        <v>345</v>
      </c>
      <c r="B569" s="472"/>
      <c r="C569" s="472"/>
      <c r="D569" s="473"/>
      <c r="E569" s="373">
        <v>10061415.42</v>
      </c>
      <c r="F569" s="373">
        <v>3010018.18</v>
      </c>
    </row>
    <row r="570" spans="1:9" x14ac:dyDescent="0.2">
      <c r="A570" s="520" t="s">
        <v>346</v>
      </c>
      <c r="B570" s="521"/>
      <c r="C570" s="521"/>
      <c r="D570" s="522"/>
      <c r="E570" s="423">
        <f>SUM(E572:E575)</f>
        <v>5996514.9499999993</v>
      </c>
      <c r="F570" s="423">
        <f>SUM(F572:F575)</f>
        <v>12290817.18</v>
      </c>
    </row>
    <row r="571" spans="1:9" x14ac:dyDescent="0.2">
      <c r="A571" s="471" t="s">
        <v>347</v>
      </c>
      <c r="B571" s="472"/>
      <c r="C571" s="472"/>
      <c r="D571" s="473"/>
      <c r="E571" s="406">
        <v>0</v>
      </c>
      <c r="F571" s="406">
        <v>0</v>
      </c>
      <c r="G571" s="284"/>
      <c r="H571" s="284"/>
      <c r="I571" s="424"/>
    </row>
    <row r="572" spans="1:9" x14ac:dyDescent="0.2">
      <c r="A572" s="523" t="s">
        <v>348</v>
      </c>
      <c r="B572" s="524"/>
      <c r="C572" s="524"/>
      <c r="D572" s="525"/>
      <c r="E572" s="373">
        <v>5129211</v>
      </c>
      <c r="F572" s="373">
        <v>6003282</v>
      </c>
    </row>
    <row r="573" spans="1:9" x14ac:dyDescent="0.2">
      <c r="A573" s="508" t="s">
        <v>349</v>
      </c>
      <c r="B573" s="509"/>
      <c r="C573" s="509"/>
      <c r="D573" s="510"/>
      <c r="E573" s="373">
        <v>469404.52</v>
      </c>
      <c r="F573" s="373">
        <v>3463452.73</v>
      </c>
    </row>
    <row r="574" spans="1:9" x14ac:dyDescent="0.2">
      <c r="A574" s="508" t="s">
        <v>350</v>
      </c>
      <c r="B574" s="509"/>
      <c r="C574" s="509"/>
      <c r="D574" s="510"/>
      <c r="E574" s="373">
        <v>0</v>
      </c>
      <c r="F574" s="373">
        <v>0</v>
      </c>
    </row>
    <row r="575" spans="1:9" ht="49.5" customHeight="1" thickBot="1" x14ac:dyDescent="0.25">
      <c r="A575" s="511" t="s">
        <v>351</v>
      </c>
      <c r="B575" s="512"/>
      <c r="C575" s="512"/>
      <c r="D575" s="513"/>
      <c r="E575" s="376">
        <v>397899.43</v>
      </c>
      <c r="F575" s="376">
        <v>2824082.45</v>
      </c>
    </row>
    <row r="576" spans="1:9" ht="55.15" customHeight="1" thickBot="1" x14ac:dyDescent="0.25">
      <c r="A576" s="477" t="s">
        <v>406</v>
      </c>
      <c r="B576" s="478"/>
      <c r="C576" s="478"/>
      <c r="D576" s="479"/>
      <c r="E576" s="266">
        <f>SUM(E563+E564)</f>
        <v>16752945.889999999</v>
      </c>
      <c r="F576" s="266">
        <f>SUM(F563+F564)</f>
        <v>15995850.879999999</v>
      </c>
    </row>
    <row r="579" spans="1:6" x14ac:dyDescent="0.2">
      <c r="A579" s="425" t="s">
        <v>352</v>
      </c>
      <c r="B579" s="426"/>
      <c r="C579" s="426"/>
      <c r="D579" s="427"/>
      <c r="E579" s="427"/>
      <c r="F579" s="427"/>
    </row>
    <row r="580" spans="1:6" ht="13.5" thickBot="1" x14ac:dyDescent="0.25">
      <c r="A580" s="33"/>
      <c r="B580" s="33"/>
      <c r="C580" s="33"/>
    </row>
    <row r="581" spans="1:6" ht="26.25" thickBot="1" x14ac:dyDescent="0.25">
      <c r="A581" s="514"/>
      <c r="B581" s="515"/>
      <c r="C581" s="515"/>
      <c r="D581" s="516"/>
      <c r="E581" s="343" t="s">
        <v>258</v>
      </c>
      <c r="F581" s="218" t="s">
        <v>259</v>
      </c>
    </row>
    <row r="582" spans="1:6" ht="13.5" thickBot="1" x14ac:dyDescent="0.25">
      <c r="A582" s="517" t="s">
        <v>353</v>
      </c>
      <c r="B582" s="518"/>
      <c r="C582" s="518"/>
      <c r="D582" s="519"/>
      <c r="E582" s="369">
        <v>0</v>
      </c>
      <c r="F582" s="369">
        <v>0</v>
      </c>
    </row>
    <row r="583" spans="1:6" ht="13.5" thickBot="1" x14ac:dyDescent="0.25">
      <c r="A583" s="505" t="s">
        <v>354</v>
      </c>
      <c r="B583" s="506"/>
      <c r="C583" s="506"/>
      <c r="D583" s="507"/>
      <c r="E583" s="369">
        <f>SUM(E584:E585)</f>
        <v>3751695.74</v>
      </c>
      <c r="F583" s="369">
        <f>SUM(F584:F585)</f>
        <v>2030823.08</v>
      </c>
    </row>
    <row r="584" spans="1:6" ht="33.75" customHeight="1" x14ac:dyDescent="0.2">
      <c r="A584" s="499" t="s">
        <v>407</v>
      </c>
      <c r="B584" s="500"/>
      <c r="C584" s="500"/>
      <c r="D584" s="501"/>
      <c r="E584" s="378">
        <v>3751695.74</v>
      </c>
      <c r="F584" s="379">
        <v>2030823.08</v>
      </c>
    </row>
    <row r="585" spans="1:6" ht="15.75" customHeight="1" thickBot="1" x14ac:dyDescent="0.25">
      <c r="A585" s="502" t="s">
        <v>355</v>
      </c>
      <c r="B585" s="503"/>
      <c r="C585" s="503"/>
      <c r="D585" s="504"/>
      <c r="E585" s="413">
        <v>0</v>
      </c>
      <c r="F585" s="414">
        <v>0</v>
      </c>
    </row>
    <row r="586" spans="1:6" ht="15.75" customHeight="1" thickBot="1" x14ac:dyDescent="0.25">
      <c r="A586" s="505" t="s">
        <v>356</v>
      </c>
      <c r="B586" s="506"/>
      <c r="C586" s="506"/>
      <c r="D586" s="507"/>
      <c r="E586" s="369">
        <f>SUM(E587:E593)</f>
        <v>0</v>
      </c>
      <c r="F586" s="369">
        <f>SUM(F587:F593)</f>
        <v>854124.66</v>
      </c>
    </row>
    <row r="587" spans="1:6" x14ac:dyDescent="0.2">
      <c r="A587" s="486" t="s">
        <v>357</v>
      </c>
      <c r="B587" s="487"/>
      <c r="C587" s="487"/>
      <c r="D587" s="488"/>
      <c r="E587" s="428">
        <v>0</v>
      </c>
      <c r="F587" s="429">
        <v>0</v>
      </c>
    </row>
    <row r="588" spans="1:6" x14ac:dyDescent="0.2">
      <c r="A588" s="489" t="s">
        <v>358</v>
      </c>
      <c r="B588" s="490"/>
      <c r="C588" s="490"/>
      <c r="D588" s="491"/>
      <c r="E588" s="378">
        <v>0</v>
      </c>
      <c r="F588" s="379">
        <v>0</v>
      </c>
    </row>
    <row r="589" spans="1:6" x14ac:dyDescent="0.2">
      <c r="A589" s="492" t="s">
        <v>359</v>
      </c>
      <c r="B589" s="493"/>
      <c r="C589" s="493"/>
      <c r="D589" s="494"/>
      <c r="E589" s="378">
        <v>0</v>
      </c>
      <c r="F589" s="379">
        <v>854124.66</v>
      </c>
    </row>
    <row r="590" spans="1:6" x14ac:dyDescent="0.2">
      <c r="A590" s="471" t="s">
        <v>360</v>
      </c>
      <c r="B590" s="472"/>
      <c r="C590" s="472"/>
      <c r="D590" s="473"/>
      <c r="E590" s="373">
        <v>0</v>
      </c>
      <c r="F590" s="374">
        <v>0</v>
      </c>
    </row>
    <row r="591" spans="1:6" x14ac:dyDescent="0.2">
      <c r="A591" s="471" t="s">
        <v>361</v>
      </c>
      <c r="B591" s="472"/>
      <c r="C591" s="472"/>
      <c r="D591" s="473"/>
      <c r="E591" s="413">
        <v>0</v>
      </c>
      <c r="F591" s="414">
        <v>0</v>
      </c>
    </row>
    <row r="592" spans="1:6" x14ac:dyDescent="0.2">
      <c r="A592" s="471" t="s">
        <v>362</v>
      </c>
      <c r="B592" s="472"/>
      <c r="C592" s="472"/>
      <c r="D592" s="473"/>
      <c r="E592" s="413">
        <v>0</v>
      </c>
      <c r="F592" s="414">
        <v>0</v>
      </c>
    </row>
    <row r="593" spans="1:6" ht="13.5" thickBot="1" x14ac:dyDescent="0.25">
      <c r="A593" s="495" t="s">
        <v>134</v>
      </c>
      <c r="B593" s="496"/>
      <c r="C593" s="496"/>
      <c r="D593" s="497"/>
      <c r="E593" s="413">
        <v>0</v>
      </c>
      <c r="F593" s="414">
        <v>0</v>
      </c>
    </row>
    <row r="594" spans="1:6" ht="13.5" thickBot="1" x14ac:dyDescent="0.25">
      <c r="A594" s="477" t="s">
        <v>81</v>
      </c>
      <c r="B594" s="478"/>
      <c r="C594" s="478"/>
      <c r="D594" s="479"/>
      <c r="E594" s="266">
        <f>E582+E583+E586</f>
        <v>3751695.74</v>
      </c>
      <c r="F594" s="266">
        <f>F582+F583+F586</f>
        <v>2884947.74</v>
      </c>
    </row>
    <row r="597" spans="1:6" x14ac:dyDescent="0.2">
      <c r="A597" s="498" t="s">
        <v>363</v>
      </c>
      <c r="B597" s="498"/>
      <c r="C597" s="498"/>
    </row>
    <row r="598" spans="1:6" ht="13.5" thickBot="1" x14ac:dyDescent="0.25">
      <c r="A598" s="194"/>
      <c r="B598" s="194"/>
      <c r="C598" s="194"/>
    </row>
    <row r="599" spans="1:6" ht="26.25" thickBot="1" x14ac:dyDescent="0.25">
      <c r="A599" s="480"/>
      <c r="B599" s="481"/>
      <c r="C599" s="481"/>
      <c r="D599" s="482"/>
      <c r="E599" s="343" t="s">
        <v>258</v>
      </c>
      <c r="F599" s="218" t="s">
        <v>259</v>
      </c>
    </row>
    <row r="600" spans="1:6" ht="13.5" thickBot="1" x14ac:dyDescent="0.25">
      <c r="A600" s="483" t="s">
        <v>354</v>
      </c>
      <c r="B600" s="484"/>
      <c r="C600" s="484"/>
      <c r="D600" s="485"/>
      <c r="E600" s="369">
        <f>E601+E602</f>
        <v>11242.56</v>
      </c>
      <c r="F600" s="369">
        <f>F601+F602</f>
        <v>3718.72</v>
      </c>
    </row>
    <row r="601" spans="1:6" x14ac:dyDescent="0.2">
      <c r="A601" s="486" t="s">
        <v>364</v>
      </c>
      <c r="B601" s="487"/>
      <c r="C601" s="487"/>
      <c r="D601" s="488"/>
      <c r="E601" s="371">
        <v>0</v>
      </c>
      <c r="F601" s="430">
        <v>0</v>
      </c>
    </row>
    <row r="602" spans="1:6" ht="13.5" thickBot="1" x14ac:dyDescent="0.25">
      <c r="A602" s="489" t="s">
        <v>365</v>
      </c>
      <c r="B602" s="490"/>
      <c r="C602" s="490"/>
      <c r="D602" s="491"/>
      <c r="E602" s="376">
        <v>11242.56</v>
      </c>
      <c r="F602" s="377">
        <v>3718.72</v>
      </c>
    </row>
    <row r="603" spans="1:6" ht="13.5" thickBot="1" x14ac:dyDescent="0.25">
      <c r="A603" s="483" t="s">
        <v>356</v>
      </c>
      <c r="B603" s="484"/>
      <c r="C603" s="484"/>
      <c r="D603" s="485"/>
      <c r="E603" s="369">
        <f>SUM(E604:E609)</f>
        <v>2560598.9300000002</v>
      </c>
      <c r="F603" s="369">
        <f>SUM(F604:F609)</f>
        <v>2393782.91</v>
      </c>
    </row>
    <row r="604" spans="1:6" x14ac:dyDescent="0.2">
      <c r="A604" s="492" t="s">
        <v>366</v>
      </c>
      <c r="B604" s="493"/>
      <c r="C604" s="493"/>
      <c r="D604" s="494"/>
      <c r="E604" s="373">
        <v>0</v>
      </c>
      <c r="F604" s="373">
        <v>0</v>
      </c>
    </row>
    <row r="605" spans="1:6" x14ac:dyDescent="0.2">
      <c r="A605" s="471" t="s">
        <v>367</v>
      </c>
      <c r="B605" s="472"/>
      <c r="C605" s="472"/>
      <c r="D605" s="473"/>
      <c r="E605" s="373">
        <v>0</v>
      </c>
      <c r="F605" s="373">
        <v>0</v>
      </c>
    </row>
    <row r="606" spans="1:6" x14ac:dyDescent="0.2">
      <c r="A606" s="471" t="s">
        <v>368</v>
      </c>
      <c r="B606" s="472"/>
      <c r="C606" s="472"/>
      <c r="D606" s="473"/>
      <c r="E606" s="413">
        <v>2560598.9300000002</v>
      </c>
      <c r="F606" s="413">
        <v>1539658.25</v>
      </c>
    </row>
    <row r="607" spans="1:6" x14ac:dyDescent="0.2">
      <c r="A607" s="471" t="s">
        <v>369</v>
      </c>
      <c r="B607" s="472"/>
      <c r="C607" s="472"/>
      <c r="D607" s="473"/>
      <c r="E607" s="413">
        <v>0</v>
      </c>
      <c r="F607" s="413">
        <v>0</v>
      </c>
    </row>
    <row r="608" spans="1:6" x14ac:dyDescent="0.2">
      <c r="A608" s="471" t="s">
        <v>370</v>
      </c>
      <c r="B608" s="472"/>
      <c r="C608" s="472"/>
      <c r="D608" s="473"/>
      <c r="E608" s="413">
        <v>0</v>
      </c>
      <c r="F608" s="413">
        <v>854124.66</v>
      </c>
    </row>
    <row r="609" spans="1:6" ht="13.5" thickBot="1" x14ac:dyDescent="0.25">
      <c r="A609" s="474" t="s">
        <v>134</v>
      </c>
      <c r="B609" s="475"/>
      <c r="C609" s="475"/>
      <c r="D609" s="476"/>
      <c r="E609" s="413">
        <v>0</v>
      </c>
      <c r="F609" s="413">
        <v>0</v>
      </c>
    </row>
    <row r="610" spans="1:6" ht="13.5" thickBot="1" x14ac:dyDescent="0.25">
      <c r="A610" s="477" t="s">
        <v>81</v>
      </c>
      <c r="B610" s="478"/>
      <c r="C610" s="478"/>
      <c r="D610" s="479"/>
      <c r="E610" s="266">
        <f>SUM(E600+E603)</f>
        <v>2571841.4900000002</v>
      </c>
      <c r="F610" s="266">
        <f>SUM(F600+F603)</f>
        <v>2397501.6300000004</v>
      </c>
    </row>
    <row r="617" spans="1:6" x14ac:dyDescent="0.2">
      <c r="A617" s="457" t="s">
        <v>371</v>
      </c>
      <c r="B617" s="457"/>
      <c r="C617" s="457"/>
      <c r="D617" s="457"/>
      <c r="E617" s="457"/>
      <c r="F617" s="457"/>
    </row>
    <row r="618" spans="1:6" ht="13.5" thickBot="1" x14ac:dyDescent="0.25">
      <c r="A618" s="431"/>
    </row>
    <row r="619" spans="1:6" ht="13.5" thickBot="1" x14ac:dyDescent="0.25">
      <c r="A619" s="460" t="s">
        <v>372</v>
      </c>
      <c r="B619" s="461"/>
      <c r="C619" s="464" t="s">
        <v>20</v>
      </c>
      <c r="D619" s="465"/>
      <c r="E619" s="465"/>
      <c r="F619" s="466"/>
    </row>
    <row r="620" spans="1:6" ht="13.5" thickBot="1" x14ac:dyDescent="0.25">
      <c r="A620" s="462"/>
      <c r="B620" s="463"/>
      <c r="C620" s="432" t="s">
        <v>373</v>
      </c>
      <c r="D620" s="433" t="s">
        <v>374</v>
      </c>
      <c r="E620" s="434" t="s">
        <v>260</v>
      </c>
      <c r="F620" s="433" t="s">
        <v>263</v>
      </c>
    </row>
    <row r="621" spans="1:6" ht="23.25" customHeight="1" x14ac:dyDescent="0.2">
      <c r="A621" s="467" t="s">
        <v>375</v>
      </c>
      <c r="B621" s="468"/>
      <c r="C621" s="435">
        <f>SUM(C622:C623)</f>
        <v>0</v>
      </c>
      <c r="D621" s="435">
        <f>SUM(D622:D623)</f>
        <v>482718.3</v>
      </c>
      <c r="E621" s="435">
        <f>SUM(E622:E623)</f>
        <v>0</v>
      </c>
      <c r="F621" s="186">
        <f>SUM(F622:F623)</f>
        <v>0</v>
      </c>
    </row>
    <row r="622" spans="1:6" ht="24" customHeight="1" x14ac:dyDescent="0.2">
      <c r="A622" s="469" t="s">
        <v>408</v>
      </c>
      <c r="B622" s="470"/>
      <c r="C622" s="435">
        <v>0</v>
      </c>
      <c r="D622" s="186">
        <v>3500</v>
      </c>
      <c r="E622" s="436">
        <v>0</v>
      </c>
      <c r="F622" s="186">
        <v>0</v>
      </c>
    </row>
    <row r="623" spans="1:6" ht="25.5" customHeight="1" x14ac:dyDescent="0.2">
      <c r="A623" s="469" t="s">
        <v>376</v>
      </c>
      <c r="B623" s="470"/>
      <c r="C623" s="435">
        <v>0</v>
      </c>
      <c r="D623" s="186">
        <v>479218.3</v>
      </c>
      <c r="E623" s="436">
        <v>0</v>
      </c>
      <c r="F623" s="186">
        <v>0</v>
      </c>
    </row>
    <row r="624" spans="1:6" x14ac:dyDescent="0.2">
      <c r="A624" s="449" t="s">
        <v>377</v>
      </c>
      <c r="B624" s="450"/>
      <c r="C624" s="435">
        <v>0</v>
      </c>
      <c r="D624" s="186">
        <v>0</v>
      </c>
      <c r="E624" s="436">
        <v>0</v>
      </c>
      <c r="F624" s="186">
        <v>0</v>
      </c>
    </row>
    <row r="625" spans="1:6" ht="13.5" thickBot="1" x14ac:dyDescent="0.25">
      <c r="A625" s="451" t="s">
        <v>378</v>
      </c>
      <c r="B625" s="452"/>
      <c r="C625" s="437">
        <v>0</v>
      </c>
      <c r="D625" s="438">
        <v>0</v>
      </c>
      <c r="E625" s="439">
        <v>0</v>
      </c>
      <c r="F625" s="438">
        <v>0</v>
      </c>
    </row>
    <row r="626" spans="1:6" ht="13.5" thickBot="1" x14ac:dyDescent="0.25">
      <c r="A626" s="453" t="s">
        <v>135</v>
      </c>
      <c r="B626" s="454"/>
      <c r="C626" s="266">
        <f>C621+C624+C625</f>
        <v>0</v>
      </c>
      <c r="D626" s="266">
        <f>D621+D624+D625</f>
        <v>482718.3</v>
      </c>
      <c r="E626" s="266">
        <f>E621+E624+E625</f>
        <v>0</v>
      </c>
      <c r="F626" s="266">
        <f>F621+F624+F625</f>
        <v>0</v>
      </c>
    </row>
    <row r="629" spans="1:6" x14ac:dyDescent="0.2">
      <c r="A629" s="455" t="s">
        <v>379</v>
      </c>
      <c r="B629" s="455"/>
      <c r="C629" s="455"/>
      <c r="D629" s="455"/>
      <c r="E629" s="456"/>
      <c r="F629" s="456"/>
    </row>
    <row r="630" spans="1:6" ht="30" customHeight="1" x14ac:dyDescent="0.2"/>
    <row r="631" spans="1:6" x14ac:dyDescent="0.2">
      <c r="A631" s="457" t="s">
        <v>380</v>
      </c>
      <c r="B631" s="457"/>
      <c r="C631" s="457"/>
      <c r="D631" s="457"/>
    </row>
    <row r="632" spans="1:6" ht="13.5" thickBot="1" x14ac:dyDescent="0.25"/>
    <row r="633" spans="1:6" ht="51.75" thickBot="1" x14ac:dyDescent="0.25">
      <c r="A633" s="458" t="s">
        <v>30</v>
      </c>
      <c r="B633" s="459"/>
      <c r="C633" s="237" t="s">
        <v>381</v>
      </c>
      <c r="D633" s="237" t="s">
        <v>382</v>
      </c>
    </row>
    <row r="634" spans="1:6" ht="13.5" thickBot="1" x14ac:dyDescent="0.25">
      <c r="A634" s="447" t="s">
        <v>383</v>
      </c>
      <c r="B634" s="448"/>
      <c r="C634" s="440">
        <v>293</v>
      </c>
      <c r="D634" s="441">
        <v>298</v>
      </c>
    </row>
    <row r="637" spans="1:6" x14ac:dyDescent="0.2">
      <c r="A637" s="342" t="s">
        <v>384</v>
      </c>
      <c r="B637" s="10"/>
      <c r="C637" s="10"/>
      <c r="D637" s="10"/>
      <c r="E637" s="10"/>
    </row>
    <row r="638" spans="1:6" ht="13.5" thickBot="1" x14ac:dyDescent="0.25">
      <c r="B638" s="442"/>
      <c r="C638" s="442"/>
    </row>
    <row r="639" spans="1:6" ht="51.75" thickBot="1" x14ac:dyDescent="0.25">
      <c r="A639" s="432" t="s">
        <v>385</v>
      </c>
      <c r="B639" s="433" t="s">
        <v>386</v>
      </c>
      <c r="C639" s="433" t="s">
        <v>147</v>
      </c>
      <c r="D639" s="138" t="s">
        <v>387</v>
      </c>
      <c r="E639" s="137" t="s">
        <v>388</v>
      </c>
    </row>
    <row r="640" spans="1:6" x14ac:dyDescent="0.2">
      <c r="A640" s="443" t="s">
        <v>78</v>
      </c>
      <c r="B640" s="188" t="s">
        <v>389</v>
      </c>
      <c r="C640" s="188">
        <v>0</v>
      </c>
      <c r="D640" s="444"/>
      <c r="E640" s="188"/>
    </row>
    <row r="643" spans="1:5" x14ac:dyDescent="0.2">
      <c r="A643" s="342" t="s">
        <v>390</v>
      </c>
      <c r="B643" s="445"/>
      <c r="C643" s="445"/>
      <c r="D643" s="445"/>
      <c r="E643" s="445"/>
    </row>
    <row r="644" spans="1:5" ht="13.5" thickBot="1" x14ac:dyDescent="0.25">
      <c r="B644" s="442"/>
      <c r="C644" s="442"/>
    </row>
    <row r="645" spans="1:5" ht="51.75" thickBot="1" x14ac:dyDescent="0.25">
      <c r="A645" s="432" t="s">
        <v>385</v>
      </c>
      <c r="B645" s="433" t="s">
        <v>386</v>
      </c>
      <c r="C645" s="433" t="s">
        <v>147</v>
      </c>
      <c r="D645" s="138" t="s">
        <v>391</v>
      </c>
      <c r="E645" s="137" t="s">
        <v>388</v>
      </c>
    </row>
    <row r="646" spans="1:5" x14ac:dyDescent="0.2">
      <c r="A646" s="443" t="s">
        <v>78</v>
      </c>
      <c r="B646" s="188" t="s">
        <v>389</v>
      </c>
      <c r="C646" s="188">
        <v>0</v>
      </c>
      <c r="D646" s="444"/>
      <c r="E646" s="188"/>
    </row>
  </sheetData>
  <mergeCells count="408">
    <mergeCell ref="G7:G8"/>
    <mergeCell ref="H7:H8"/>
    <mergeCell ref="I7:I8"/>
    <mergeCell ref="A9:I9"/>
    <mergeCell ref="A19:I19"/>
    <mergeCell ref="A29:I29"/>
    <mergeCell ref="B6:G6"/>
    <mergeCell ref="A7:A8"/>
    <mergeCell ref="B7:B8"/>
    <mergeCell ref="C7:C8"/>
    <mergeCell ref="D7:D8"/>
    <mergeCell ref="E7:E8"/>
    <mergeCell ref="F7:F8"/>
    <mergeCell ref="A46:B46"/>
    <mergeCell ref="A47:B47"/>
    <mergeCell ref="A48:B48"/>
    <mergeCell ref="A49:B49"/>
    <mergeCell ref="A50:B50"/>
    <mergeCell ref="A51:B51"/>
    <mergeCell ref="A34:I34"/>
    <mergeCell ref="A40:B42"/>
    <mergeCell ref="C40:C42"/>
    <mergeCell ref="A43:C43"/>
    <mergeCell ref="A44:B44"/>
    <mergeCell ref="A45:B45"/>
    <mergeCell ref="A58:B58"/>
    <mergeCell ref="A59:B59"/>
    <mergeCell ref="A60:B60"/>
    <mergeCell ref="A61:C61"/>
    <mergeCell ref="A62:B62"/>
    <mergeCell ref="A63:B63"/>
    <mergeCell ref="A52:C52"/>
    <mergeCell ref="A53:B53"/>
    <mergeCell ref="A54:B54"/>
    <mergeCell ref="A55:B55"/>
    <mergeCell ref="A56:B56"/>
    <mergeCell ref="A57:B57"/>
    <mergeCell ref="A98:D98"/>
    <mergeCell ref="A99:C99"/>
    <mergeCell ref="A106:G106"/>
    <mergeCell ref="A107:C107"/>
    <mergeCell ref="A108:A109"/>
    <mergeCell ref="B108:F108"/>
    <mergeCell ref="G108:I108"/>
    <mergeCell ref="A64:B64"/>
    <mergeCell ref="A65:B65"/>
    <mergeCell ref="A66:C66"/>
    <mergeCell ref="A68:B68"/>
    <mergeCell ref="A73:E73"/>
    <mergeCell ref="A91:E91"/>
    <mergeCell ref="A127:B127"/>
    <mergeCell ref="A128:B128"/>
    <mergeCell ref="A129:B129"/>
    <mergeCell ref="A130:B130"/>
    <mergeCell ref="A131:B131"/>
    <mergeCell ref="A132:B132"/>
    <mergeCell ref="A116:C116"/>
    <mergeCell ref="A117:C117"/>
    <mergeCell ref="A123:D123"/>
    <mergeCell ref="A124:C124"/>
    <mergeCell ref="A125:B125"/>
    <mergeCell ref="A126:B126"/>
    <mergeCell ref="A158:D159"/>
    <mergeCell ref="E158:E159"/>
    <mergeCell ref="F158:H158"/>
    <mergeCell ref="I158:I159"/>
    <mergeCell ref="B160:D160"/>
    <mergeCell ref="B161:D161"/>
    <mergeCell ref="A138:I138"/>
    <mergeCell ref="A140:B140"/>
    <mergeCell ref="A141:B141"/>
    <mergeCell ref="A147:B147"/>
    <mergeCell ref="A148:B148"/>
    <mergeCell ref="A156:I156"/>
    <mergeCell ref="A173:B173"/>
    <mergeCell ref="A174:B174"/>
    <mergeCell ref="A175:B175"/>
    <mergeCell ref="A176:B176"/>
    <mergeCell ref="A177:B177"/>
    <mergeCell ref="A178:B178"/>
    <mergeCell ref="B162:D162"/>
    <mergeCell ref="B163:D163"/>
    <mergeCell ref="B164:D164"/>
    <mergeCell ref="A165:D165"/>
    <mergeCell ref="A170:G170"/>
    <mergeCell ref="A172:B172"/>
    <mergeCell ref="A185:B185"/>
    <mergeCell ref="A186:B186"/>
    <mergeCell ref="A187:B187"/>
    <mergeCell ref="A188:B188"/>
    <mergeCell ref="A189:B189"/>
    <mergeCell ref="A190:B190"/>
    <mergeCell ref="A179:B179"/>
    <mergeCell ref="A180:B180"/>
    <mergeCell ref="A181:B181"/>
    <mergeCell ref="A182:B182"/>
    <mergeCell ref="A183:B183"/>
    <mergeCell ref="A184:B184"/>
    <mergeCell ref="A197:B197"/>
    <mergeCell ref="A198:B198"/>
    <mergeCell ref="A199:B199"/>
    <mergeCell ref="A200:B200"/>
    <mergeCell ref="A201:B201"/>
    <mergeCell ref="A202:B202"/>
    <mergeCell ref="A191:B191"/>
    <mergeCell ref="A192:B192"/>
    <mergeCell ref="A193:B193"/>
    <mergeCell ref="A194:B194"/>
    <mergeCell ref="A195:B195"/>
    <mergeCell ref="A196:B196"/>
    <mergeCell ref="A212:B212"/>
    <mergeCell ref="A213:B213"/>
    <mergeCell ref="A214:B214"/>
    <mergeCell ref="A215:B215"/>
    <mergeCell ref="A216:B216"/>
    <mergeCell ref="A217:B217"/>
    <mergeCell ref="A203:B203"/>
    <mergeCell ref="A206:E206"/>
    <mergeCell ref="A208:B208"/>
    <mergeCell ref="A209:B209"/>
    <mergeCell ref="A210:B210"/>
    <mergeCell ref="A211:B211"/>
    <mergeCell ref="A227:B227"/>
    <mergeCell ref="A228:B228"/>
    <mergeCell ref="A229:B229"/>
    <mergeCell ref="A234:E234"/>
    <mergeCell ref="B236:C236"/>
    <mergeCell ref="D236:E236"/>
    <mergeCell ref="A218:B218"/>
    <mergeCell ref="A219:B219"/>
    <mergeCell ref="A220:B220"/>
    <mergeCell ref="A221:B221"/>
    <mergeCell ref="A224:D224"/>
    <mergeCell ref="A226:B226"/>
    <mergeCell ref="A262:B262"/>
    <mergeCell ref="A263:B263"/>
    <mergeCell ref="A264:B264"/>
    <mergeCell ref="A265:B265"/>
    <mergeCell ref="A266:B266"/>
    <mergeCell ref="A267:B267"/>
    <mergeCell ref="B238:E238"/>
    <mergeCell ref="B246:E246"/>
    <mergeCell ref="A257:E257"/>
    <mergeCell ref="A259:B259"/>
    <mergeCell ref="A260:B260"/>
    <mergeCell ref="A261:B261"/>
    <mergeCell ref="A275:B275"/>
    <mergeCell ref="A276:B276"/>
    <mergeCell ref="A277:B277"/>
    <mergeCell ref="A278:B278"/>
    <mergeCell ref="A279:B279"/>
    <mergeCell ref="A280:B280"/>
    <mergeCell ref="A268:B268"/>
    <mergeCell ref="A269:B269"/>
    <mergeCell ref="A270:D270"/>
    <mergeCell ref="A272:B272"/>
    <mergeCell ref="A273:B273"/>
    <mergeCell ref="A274:B274"/>
    <mergeCell ref="A287:B287"/>
    <mergeCell ref="A288:B288"/>
    <mergeCell ref="A289:B289"/>
    <mergeCell ref="A290:B290"/>
    <mergeCell ref="A291:B291"/>
    <mergeCell ref="A292:B292"/>
    <mergeCell ref="A281:B281"/>
    <mergeCell ref="A282:B282"/>
    <mergeCell ref="A283:B283"/>
    <mergeCell ref="A284:B284"/>
    <mergeCell ref="A285:B285"/>
    <mergeCell ref="A286:B286"/>
    <mergeCell ref="A299:B299"/>
    <mergeCell ref="A300:B300"/>
    <mergeCell ref="A301:B301"/>
    <mergeCell ref="A302:B302"/>
    <mergeCell ref="A305:C305"/>
    <mergeCell ref="A308:C308"/>
    <mergeCell ref="A293:B293"/>
    <mergeCell ref="A294:B294"/>
    <mergeCell ref="A295:B295"/>
    <mergeCell ref="A296:B296"/>
    <mergeCell ref="A297:B297"/>
    <mergeCell ref="A298:B298"/>
    <mergeCell ref="A313:B313"/>
    <mergeCell ref="A314:B314"/>
    <mergeCell ref="A315:B315"/>
    <mergeCell ref="A316:B316"/>
    <mergeCell ref="A317:B317"/>
    <mergeCell ref="A318:B318"/>
    <mergeCell ref="A310:B310"/>
    <mergeCell ref="G310:H310"/>
    <mergeCell ref="A311:B311"/>
    <mergeCell ref="G311:H311"/>
    <mergeCell ref="A312:B312"/>
    <mergeCell ref="G312:H312"/>
    <mergeCell ref="A325:B325"/>
    <mergeCell ref="A326:B326"/>
    <mergeCell ref="A327:B327"/>
    <mergeCell ref="A328:B328"/>
    <mergeCell ref="A329:B329"/>
    <mergeCell ref="A330:B330"/>
    <mergeCell ref="A319:B319"/>
    <mergeCell ref="A320:B320"/>
    <mergeCell ref="A321:B321"/>
    <mergeCell ref="A322:B322"/>
    <mergeCell ref="A323:B323"/>
    <mergeCell ref="A324:B324"/>
    <mergeCell ref="A342:B342"/>
    <mergeCell ref="A343:B343"/>
    <mergeCell ref="A344:B344"/>
    <mergeCell ref="A345:B345"/>
    <mergeCell ref="A346:B346"/>
    <mergeCell ref="A347:B347"/>
    <mergeCell ref="A331:B331"/>
    <mergeCell ref="A332:B332"/>
    <mergeCell ref="A333:B333"/>
    <mergeCell ref="A338:E338"/>
    <mergeCell ref="A340:B340"/>
    <mergeCell ref="A341:B341"/>
    <mergeCell ref="A354:B354"/>
    <mergeCell ref="A357:D357"/>
    <mergeCell ref="A359:B359"/>
    <mergeCell ref="A360:B360"/>
    <mergeCell ref="A361:B361"/>
    <mergeCell ref="A364:E364"/>
    <mergeCell ref="A348:B348"/>
    <mergeCell ref="A349:B349"/>
    <mergeCell ref="A350:B350"/>
    <mergeCell ref="A351:B351"/>
    <mergeCell ref="A352:B352"/>
    <mergeCell ref="A353:B353"/>
    <mergeCell ref="A399:C399"/>
    <mergeCell ref="A401:B401"/>
    <mergeCell ref="A402:B402"/>
    <mergeCell ref="A403:B403"/>
    <mergeCell ref="A404:B404"/>
    <mergeCell ref="A405:B405"/>
    <mergeCell ref="A366:B366"/>
    <mergeCell ref="A367:B367"/>
    <mergeCell ref="A369:E369"/>
    <mergeCell ref="A374:I374"/>
    <mergeCell ref="A376:I376"/>
    <mergeCell ref="A378:A379"/>
    <mergeCell ref="B378:D378"/>
    <mergeCell ref="F378:H378"/>
    <mergeCell ref="A412:B412"/>
    <mergeCell ref="A413:B413"/>
    <mergeCell ref="A414:B414"/>
    <mergeCell ref="A420:B420"/>
    <mergeCell ref="C420:D420"/>
    <mergeCell ref="A421:B421"/>
    <mergeCell ref="C421:D421"/>
    <mergeCell ref="A406:B406"/>
    <mergeCell ref="A407:B407"/>
    <mergeCell ref="A408:B408"/>
    <mergeCell ref="A409:B409"/>
    <mergeCell ref="A410:B410"/>
    <mergeCell ref="A411:B411"/>
    <mergeCell ref="A431:B431"/>
    <mergeCell ref="A432:B432"/>
    <mergeCell ref="A463:I463"/>
    <mergeCell ref="A465:E465"/>
    <mergeCell ref="A466:B466"/>
    <mergeCell ref="C466:D466"/>
    <mergeCell ref="A424:D424"/>
    <mergeCell ref="A425:C425"/>
    <mergeCell ref="A427:B427"/>
    <mergeCell ref="A428:B428"/>
    <mergeCell ref="A429:B429"/>
    <mergeCell ref="A430:B430"/>
    <mergeCell ref="A478:D478"/>
    <mergeCell ref="A479:D479"/>
    <mergeCell ref="A480:D480"/>
    <mergeCell ref="A481:D481"/>
    <mergeCell ref="A482:D482"/>
    <mergeCell ref="A483:D483"/>
    <mergeCell ref="A467:B467"/>
    <mergeCell ref="C467:D467"/>
    <mergeCell ref="A473:C473"/>
    <mergeCell ref="A475:D475"/>
    <mergeCell ref="A476:D476"/>
    <mergeCell ref="A477:D477"/>
    <mergeCell ref="A490:D490"/>
    <mergeCell ref="A491:D491"/>
    <mergeCell ref="A492:D492"/>
    <mergeCell ref="A493:D493"/>
    <mergeCell ref="A494:D494"/>
    <mergeCell ref="A495:D495"/>
    <mergeCell ref="A484:D484"/>
    <mergeCell ref="A485:D485"/>
    <mergeCell ref="A486:D486"/>
    <mergeCell ref="A487:D487"/>
    <mergeCell ref="A488:D488"/>
    <mergeCell ref="A489:D489"/>
    <mergeCell ref="A502:D502"/>
    <mergeCell ref="A503:D503"/>
    <mergeCell ref="A504:D504"/>
    <mergeCell ref="A505:D505"/>
    <mergeCell ref="A506:D506"/>
    <mergeCell ref="A507:D507"/>
    <mergeCell ref="A496:D496"/>
    <mergeCell ref="A497:D497"/>
    <mergeCell ref="A498:D498"/>
    <mergeCell ref="A499:D499"/>
    <mergeCell ref="A500:D500"/>
    <mergeCell ref="A501:D501"/>
    <mergeCell ref="A514:D514"/>
    <mergeCell ref="A515:D515"/>
    <mergeCell ref="A516:D516"/>
    <mergeCell ref="A517:D517"/>
    <mergeCell ref="A518:D518"/>
    <mergeCell ref="A519:D519"/>
    <mergeCell ref="A508:D508"/>
    <mergeCell ref="A509:D509"/>
    <mergeCell ref="A510:D510"/>
    <mergeCell ref="A511:D511"/>
    <mergeCell ref="A512:D512"/>
    <mergeCell ref="A513:D513"/>
    <mergeCell ref="A526:B526"/>
    <mergeCell ref="A527:B527"/>
    <mergeCell ref="A528:B528"/>
    <mergeCell ref="A529:B529"/>
    <mergeCell ref="A530:B530"/>
    <mergeCell ref="A531:B531"/>
    <mergeCell ref="A521:D521"/>
    <mergeCell ref="A523:B523"/>
    <mergeCell ref="C523:C524"/>
    <mergeCell ref="D523:D524"/>
    <mergeCell ref="A524:B524"/>
    <mergeCell ref="A525:B525"/>
    <mergeCell ref="A541:D541"/>
    <mergeCell ref="A542:D542"/>
    <mergeCell ref="A543:D543"/>
    <mergeCell ref="A544:D544"/>
    <mergeCell ref="A545:D545"/>
    <mergeCell ref="A546:D546"/>
    <mergeCell ref="A532:B532"/>
    <mergeCell ref="A533:B533"/>
    <mergeCell ref="A534:B534"/>
    <mergeCell ref="A535:B535"/>
    <mergeCell ref="A538:C538"/>
    <mergeCell ref="A540:D540"/>
    <mergeCell ref="A553:D553"/>
    <mergeCell ref="A554:D554"/>
    <mergeCell ref="A555:D555"/>
    <mergeCell ref="A556:D556"/>
    <mergeCell ref="A557:D557"/>
    <mergeCell ref="A560:D560"/>
    <mergeCell ref="A547:D547"/>
    <mergeCell ref="A548:D548"/>
    <mergeCell ref="A549:D549"/>
    <mergeCell ref="A550:D550"/>
    <mergeCell ref="A551:D551"/>
    <mergeCell ref="A552:D552"/>
    <mergeCell ref="A568:D568"/>
    <mergeCell ref="A569:D569"/>
    <mergeCell ref="A570:D570"/>
    <mergeCell ref="A571:D571"/>
    <mergeCell ref="A572:D572"/>
    <mergeCell ref="A573:D573"/>
    <mergeCell ref="A562:D562"/>
    <mergeCell ref="A563:D563"/>
    <mergeCell ref="A564:D564"/>
    <mergeCell ref="A565:D565"/>
    <mergeCell ref="A566:D566"/>
    <mergeCell ref="A567:D567"/>
    <mergeCell ref="A584:D584"/>
    <mergeCell ref="A585:D585"/>
    <mergeCell ref="A586:D586"/>
    <mergeCell ref="A587:D587"/>
    <mergeCell ref="A588:D588"/>
    <mergeCell ref="A589:D589"/>
    <mergeCell ref="A574:D574"/>
    <mergeCell ref="A575:D575"/>
    <mergeCell ref="A576:D576"/>
    <mergeCell ref="A581:D581"/>
    <mergeCell ref="A582:D582"/>
    <mergeCell ref="A583:D583"/>
    <mergeCell ref="A599:D599"/>
    <mergeCell ref="A600:D600"/>
    <mergeCell ref="A601:D601"/>
    <mergeCell ref="A602:D602"/>
    <mergeCell ref="A603:D603"/>
    <mergeCell ref="A604:D604"/>
    <mergeCell ref="A590:D590"/>
    <mergeCell ref="A591:D591"/>
    <mergeCell ref="A592:D592"/>
    <mergeCell ref="A593:D593"/>
    <mergeCell ref="A594:D594"/>
    <mergeCell ref="A597:C597"/>
    <mergeCell ref="A617:F617"/>
    <mergeCell ref="A619:B620"/>
    <mergeCell ref="C619:F619"/>
    <mergeCell ref="A621:B621"/>
    <mergeCell ref="A622:B622"/>
    <mergeCell ref="A623:B623"/>
    <mergeCell ref="A605:D605"/>
    <mergeCell ref="A606:D606"/>
    <mergeCell ref="A607:D607"/>
    <mergeCell ref="A608:D608"/>
    <mergeCell ref="A609:D609"/>
    <mergeCell ref="A610:D610"/>
    <mergeCell ref="A634:B634"/>
    <mergeCell ref="A624:B624"/>
    <mergeCell ref="A625:B625"/>
    <mergeCell ref="A626:B626"/>
    <mergeCell ref="A629:F629"/>
    <mergeCell ref="A631:D631"/>
    <mergeCell ref="A633:B633"/>
  </mergeCells>
  <pageMargins left="0.11811023622047245" right="0.11811023622047245" top="0.86614173228346458" bottom="0.15748031496062992" header="0.31496062992125984" footer="0.31496062992125984"/>
  <pageSetup paperSize="9" scale="77" orientation="landscape" r:id="rId1"/>
  <headerFooter>
    <oddHeader>&amp;C&amp;"-,Standardowy"Urząd Dzielnicy Białołęka
Informacja dodatkowa do sprawozdania finansowego za rok obrotowy zakończony 31 grudnia 2021r.
II. Dodatkowe informacje i objaśnienia</oddHeader>
    <oddFooter>&amp;CWprowadzenie oraz dodatkowe  informacje i objaśnienia stanowią integralną część sprawozdania finansowego</oddFooter>
  </headerFooter>
  <rowBreaks count="23" manualBreakCount="23">
    <brk id="37" max="16383" man="1"/>
    <brk id="70" max="16383" man="1"/>
    <brk id="96" max="8" man="1"/>
    <brk id="120" max="16383" man="1"/>
    <brk id="137" max="8" man="1"/>
    <brk id="168" max="16383" man="1"/>
    <brk id="205" max="16383" man="1"/>
    <brk id="233" max="16383" man="1"/>
    <brk id="256" max="16383" man="1"/>
    <brk id="269" max="16383" man="1"/>
    <brk id="306" max="16383" man="1"/>
    <brk id="336" max="16383" man="1"/>
    <brk id="373" max="16383" man="1"/>
    <brk id="398" max="16383" man="1"/>
    <brk id="424" max="16383" man="1"/>
    <brk id="435" max="16383" man="1"/>
    <brk id="471" max="8" man="1"/>
    <brk id="520" max="16383" man="1"/>
    <brk id="538" max="16383" man="1"/>
    <brk id="559" max="16383" man="1"/>
    <brk id="578" max="16383" man="1"/>
    <brk id="616" max="16383" man="1"/>
    <brk id="6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Klimczuk Anna</dc:creator>
  <cp:lastModifiedBy>Bienias Aleksander</cp:lastModifiedBy>
  <dcterms:created xsi:type="dcterms:W3CDTF">2022-05-13T10:20:15Z</dcterms:created>
  <dcterms:modified xsi:type="dcterms:W3CDTF">2022-05-16T08:17:22Z</dcterms:modified>
</cp:coreProperties>
</file>